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9720" windowHeight="6285" activeTab="0"/>
  </bookViews>
  <sheets>
    <sheet name="Cover" sheetId="1" r:id="rId1"/>
    <sheet name="Tbl-Contents" sheetId="2" r:id="rId2"/>
    <sheet name="P1-Summary" sheetId="3" r:id="rId3"/>
    <sheet name="P-40 PCMV" sheetId="4" r:id="rId4"/>
    <sheet name="P-5 PCMV" sheetId="5" r:id="rId5"/>
    <sheet name="P-5a PCMV" sheetId="6" r:id="rId6"/>
    <sheet name="P-20 PCMV" sheetId="7" r:id="rId7"/>
    <sheet name="P-40 DMEA" sheetId="8" r:id="rId8"/>
    <sheet name="P-5 DMEA" sheetId="9" r:id="rId9"/>
    <sheet name="P-5a DMEA" sheetId="10" r:id="rId10"/>
    <sheet name="P-40 DDMA (2)" sheetId="11" r:id="rId11"/>
    <sheet name="P-5 DDMA (2)" sheetId="12" r:id="rId12"/>
    <sheet name="P-5a DDMA (2)" sheetId="13" r:id="rId13"/>
  </sheets>
  <externalReferences>
    <externalReference r:id="rId16"/>
  </externalReferences>
  <definedNames>
    <definedName name="DASC_DFAS">#REF!</definedName>
    <definedName name="_xlnm.Print_Area" localSheetId="2">'P1-Summary'!$A$1:$Q$17</definedName>
    <definedName name="_xlnm.Print_Area" localSheetId="1">'Tbl-Contents'!$A$1:$L$16</definedName>
    <definedName name="_xlnm.Print_Titles" localSheetId="2">'P1-Summary'!$1:$5</definedName>
    <definedName name="Z_D510346F_AAF1_4BD9_80AF_B317ED586B0D_.wvu.PrintArea" localSheetId="2" hidden="1">'P1-Summary'!$A$1:$O$17</definedName>
    <definedName name="Z_D510346F_AAF1_4BD9_80AF_B317ED586B0D_.wvu.PrintArea" localSheetId="1" hidden="1">'Tbl-Contents'!$A$1:$L$13</definedName>
    <definedName name="Z_D510346F_AAF1_4BD9_80AF_B317ED586B0D_.wvu.PrintTitles" localSheetId="2" hidden="1">'P1-Summary'!$1:$5</definedName>
  </definedNames>
  <calcPr fullCalcOnLoad="1"/>
</workbook>
</file>

<file path=xl/sharedStrings.xml><?xml version="1.0" encoding="utf-8"?>
<sst xmlns="http://schemas.openxmlformats.org/spreadsheetml/2006/main" count="537" uniqueCount="162">
  <si>
    <t>Current Authorized Allowance</t>
  </si>
  <si>
    <t>Vehicles Eligible for Replacement</t>
  </si>
  <si>
    <t>Vehicle Augmentation</t>
  </si>
  <si>
    <t>Motor Vehicles</t>
  </si>
  <si>
    <t>Passenger Carrying Motor Vehicles</t>
  </si>
  <si>
    <t>P-40,P-5,P-5a</t>
  </si>
  <si>
    <t>02 Microelectronics Equipment</t>
  </si>
  <si>
    <t>Total 02</t>
  </si>
  <si>
    <t>01 Passenger Carrying Motor Vehicles</t>
  </si>
  <si>
    <t>Engineering Analysis</t>
  </si>
  <si>
    <t>Verification and</t>
  </si>
  <si>
    <t>Integration Equipment</t>
  </si>
  <si>
    <t>Wafer Post Processing</t>
  </si>
  <si>
    <t xml:space="preserve">Net P-1 Full Funding </t>
  </si>
  <si>
    <t xml:space="preserve">   Engineering Analysis</t>
  </si>
  <si>
    <t>DMEA</t>
  </si>
  <si>
    <t>No</t>
  </si>
  <si>
    <t xml:space="preserve">   Prototype Design</t>
  </si>
  <si>
    <t xml:space="preserve">   Wafer Post Processing</t>
  </si>
  <si>
    <t>DEFENSE LOGISTICS AGENCY</t>
  </si>
  <si>
    <t>A.  Appropriation/Budget Activity</t>
  </si>
  <si>
    <t>B. Program Model/Series/Popular</t>
  </si>
  <si>
    <t>C.Manufacturer Name/Plant/City/State Location</t>
  </si>
  <si>
    <t>Title/Number</t>
  </si>
  <si>
    <t>Name</t>
  </si>
  <si>
    <t>Various</t>
  </si>
  <si>
    <t xml:space="preserve">Project Cost </t>
  </si>
  <si>
    <t>Analysis</t>
  </si>
  <si>
    <t>Procurement, Defense-Wide</t>
  </si>
  <si>
    <t>D. Date</t>
  </si>
  <si>
    <t>CPFF</t>
  </si>
  <si>
    <t>Defense Logistics Agency</t>
  </si>
  <si>
    <t>Program Cost Element</t>
  </si>
  <si>
    <t>Ident Code</t>
  </si>
  <si>
    <t>Quantity</t>
  </si>
  <si>
    <t>Unit Cost</t>
  </si>
  <si>
    <t>Total Cost</t>
  </si>
  <si>
    <t>Gross P-1 End Cost</t>
  </si>
  <si>
    <t xml:space="preserve">Less:  Prior Year </t>
  </si>
  <si>
    <t>Advance Procurement</t>
  </si>
  <si>
    <t xml:space="preserve">    Net P-1 Full </t>
  </si>
  <si>
    <t xml:space="preserve">    Funding Cost</t>
  </si>
  <si>
    <t xml:space="preserve">Exhibit P-5a Procurement History and Planning </t>
  </si>
  <si>
    <t>A.  Date</t>
  </si>
  <si>
    <t>B.  Appropriation/Budget Activity</t>
  </si>
  <si>
    <t>C.  P-1 Item Nomenclature</t>
  </si>
  <si>
    <t>Cost Element/Fiscal Year</t>
  </si>
  <si>
    <t>Contractor and Location</t>
  </si>
  <si>
    <t>Contract Method and Type</t>
  </si>
  <si>
    <t>Contracted By</t>
  </si>
  <si>
    <t>Award Date</t>
  </si>
  <si>
    <t>Date of First Delivery</t>
  </si>
  <si>
    <t>Spec Available Now</t>
  </si>
  <si>
    <t>Spec Revision Required</t>
  </si>
  <si>
    <t>If Yes When Available?</t>
  </si>
  <si>
    <t>FY 2004</t>
  </si>
  <si>
    <t>A. Date</t>
  </si>
  <si>
    <t>Budget Item Justification</t>
  </si>
  <si>
    <t>Prior Years</t>
  </si>
  <si>
    <t>FY 2005</t>
  </si>
  <si>
    <t>To Complete</t>
  </si>
  <si>
    <t>Total</t>
  </si>
  <si>
    <t>N/A</t>
  </si>
  <si>
    <t>Cost</t>
  </si>
  <si>
    <t>FY 2006</t>
  </si>
  <si>
    <t>FY 2007</t>
  </si>
  <si>
    <t>01</t>
  </si>
  <si>
    <t>Passenger Carrying Vehicles</t>
  </si>
  <si>
    <t>02</t>
  </si>
  <si>
    <t>03</t>
  </si>
  <si>
    <t>Microelectronics Equipment</t>
  </si>
  <si>
    <t>Prototype Design Equipment</t>
  </si>
  <si>
    <t>TBD</t>
  </si>
  <si>
    <t>Passenger Carrying</t>
  </si>
  <si>
    <t xml:space="preserve">    Total  01</t>
  </si>
  <si>
    <t>Undecided</t>
  </si>
  <si>
    <t xml:space="preserve">   DLA  </t>
  </si>
  <si>
    <t xml:space="preserve"> Yes</t>
  </si>
  <si>
    <t>Equipment</t>
  </si>
  <si>
    <t>PROCUREMENT, DEFENSE-WIDE</t>
  </si>
  <si>
    <t>EXHIBIT</t>
  </si>
  <si>
    <t>TITLE</t>
  </si>
  <si>
    <t>P-1</t>
  </si>
  <si>
    <t xml:space="preserve">    </t>
  </si>
  <si>
    <t>BUDGET JUSTIFICATION</t>
  </si>
  <si>
    <t>Integration</t>
  </si>
  <si>
    <t>(Dollars in Millions)</t>
  </si>
  <si>
    <t>(Dollars In Millions)</t>
  </si>
  <si>
    <t>FY 2008</t>
  </si>
  <si>
    <t>FY 2009</t>
  </si>
  <si>
    <t>($ In Thousands)</t>
  </si>
  <si>
    <t xml:space="preserve"> Date</t>
  </si>
  <si>
    <t>Requirements Study, Exhibit P-20</t>
  </si>
  <si>
    <t>P-1 Line Item Nomenclature:</t>
  </si>
  <si>
    <t>Administrative Lead Time:</t>
  </si>
  <si>
    <t>Production Lead Time:</t>
  </si>
  <si>
    <t xml:space="preserve">  01 Passenger Carrying Motor Vehicles</t>
  </si>
  <si>
    <t>6 months</t>
  </si>
  <si>
    <t>Buy Summary</t>
  </si>
  <si>
    <t>Asset Dynamics</t>
  </si>
  <si>
    <t>Beginning Asset Position</t>
  </si>
  <si>
    <t>Deliveries from all  prior year funding</t>
  </si>
  <si>
    <t>Deliveries from current year funding</t>
  </si>
  <si>
    <t>Deliveries from BY1 funding</t>
  </si>
  <si>
    <t>Deliveries from BY2 funding</t>
  </si>
  <si>
    <t>Deliveries from all subsequent funding</t>
  </si>
  <si>
    <t>Other Gains</t>
  </si>
  <si>
    <t>Disposals</t>
  </si>
  <si>
    <t>End of Year Asset Position</t>
  </si>
  <si>
    <t xml:space="preserve">    Total 03</t>
  </si>
  <si>
    <t>P-40,P-5,P-5a,P-20</t>
  </si>
  <si>
    <t>Procurement Program</t>
  </si>
  <si>
    <t>Table of Contents</t>
  </si>
  <si>
    <t>FY 2010</t>
  </si>
  <si>
    <t>FY 2011</t>
  </si>
  <si>
    <t>NO</t>
  </si>
  <si>
    <t>Item Nomenclature</t>
  </si>
  <si>
    <t>Ident</t>
  </si>
  <si>
    <t>Code</t>
  </si>
  <si>
    <t>QTY</t>
  </si>
  <si>
    <t>COST</t>
  </si>
  <si>
    <t>Exhibit P1 - Procurement Program</t>
  </si>
  <si>
    <t>Budget Activity: 01</t>
  </si>
  <si>
    <t>B.  Procurement Defense-Wide</t>
  </si>
  <si>
    <t>Budget Activity 01</t>
  </si>
  <si>
    <t xml:space="preserve">    Budget Activity: 01</t>
  </si>
  <si>
    <t>01 Passenger Carrying Motor</t>
  </si>
  <si>
    <t xml:space="preserve">      Vehicles</t>
  </si>
  <si>
    <t>Budget Activity:  01</t>
  </si>
  <si>
    <t xml:space="preserve">    Budget Activity 01</t>
  </si>
  <si>
    <t xml:space="preserve">B.  Appropriation/Budget Activity   </t>
  </si>
  <si>
    <t xml:space="preserve">    Procurement, Defense-Wide  Budget Activity:  01</t>
  </si>
  <si>
    <t>State Location</t>
  </si>
  <si>
    <t>C.Manufacturer Name/Plant/City/</t>
  </si>
  <si>
    <t>Microelectronics technologies are extremely dynamic and, on the average, become obsolete every 18 months.  However, Department of Defense (DoD) weapon systems using such technologies have increased life cycles that commonly last for 40 or 50 years.  The disparity between the long life cycles for weapon systems and the short life of microelectronics technology sources is the main factor driving DoD system obsolescence and mission degradation.  Therefore, DoD is becoming increasingly dependent on a technology that obsoletes itself every 18 months.  All too quickly, DoD's orders become too low to be profitable to the industry.  This leads manufacturers to abruptly close "old" production lines that are no longer profitable in favor of the processes producing the latest technology.  When a device becomes obsolete, every system using that device in DoD has a problem.</t>
  </si>
  <si>
    <t xml:space="preserve">The Defense Microelectronics Activity (DMEA) mission is to provide solutions to microelectronics obsolescence by leveraging the capabilities and payoffs of the most advanced microelectronics technology to solve obsolescence problems in fielded weapon systems.  This mission covers all sustainment and modification issues relating to microelectronics technology regardless of where those devices are used.    DMEA uses a unique and innovative methodology to reverse engineer microelectronic devices, analyze solution sets, and then build and test the prototype solution.  DMEA's microelectronics engineering specialists, supported by analysis, design, test, and prototyping equipment, produce solutions which are technically correct, logistically supportable, schedule responsive, and fiscally affordable for the entire spectrum of microelectronics.  </t>
  </si>
  <si>
    <t>To accomplish the mission, DMEA provides technical and application engineering support for the implementation of microelectronics technologies and manages an organic capability to support these technologies within the DoD.  The DMEA equipment requirement is to procure new, replacement, and upgraded tools used for Engineering Analysis, Prototype Design, Verification and Integration, and Wafer Post Processing.</t>
  </si>
  <si>
    <t>Feb 05</t>
  </si>
  <si>
    <t xml:space="preserve">P-1 Line </t>
  </si>
  <si>
    <t>Item #</t>
  </si>
  <si>
    <t xml:space="preserve">DLA's requirement to procure replacement passenger carrying motor vehicles is in support of DLA's overseas logistics operations.  At present, DLA maintains field offices in Europe, the Middle East, and the Far East.  While our policy is to lease General Services Administration (GSA) vehicles where they are available, GSA lease support is still limited or nonexistent at many overseas locations. So, replacement of commercially leased PCMVs with owned PCMVs is required in cases when it is less expensive to own rather than lease.  Most PCMV replacement requirements continue to be driven by age, condition, and utilization factors.  </t>
  </si>
  <si>
    <t>DDMA Disintegrator</t>
  </si>
  <si>
    <t>RFP</t>
  </si>
  <si>
    <t>03 DDMA Disintegrator.</t>
  </si>
  <si>
    <t xml:space="preserve">03 DDMA Disintegrator </t>
  </si>
  <si>
    <t>03 DDMA Disintegrator</t>
  </si>
  <si>
    <t>FEBRUARY 2006</t>
  </si>
  <si>
    <t xml:space="preserve">Remarks: </t>
  </si>
  <si>
    <t>Increased fleet size is due mainly to replacement of leased PCMVs at new overseas sites.</t>
  </si>
  <si>
    <t>Dec 05</t>
  </si>
  <si>
    <t>Feb 06</t>
  </si>
  <si>
    <t xml:space="preserve">DMEA's laboratory is uniquely positioned as a government entity to understand and accommodate the entire range of solution sets from all vendors.  This not only provides a technologically correct solution, regardless of the type of microelectronics problem, but also allows the government specialists the ability to select the best business decision for DoD, if more than one solution set is available.  DMEA's solutions provide a functional replacement by using the most current technology.  </t>
  </si>
  <si>
    <r>
      <t>C</t>
    </r>
    <r>
      <rPr>
        <sz val="12"/>
        <rFont val="Courier New"/>
        <family val="3"/>
      </rPr>
      <t>.  P-1 Item Nomenclature</t>
    </r>
  </si>
  <si>
    <t>FISCAL YEAR (FY) 2007 BUDGET ESTIMATES</t>
  </si>
  <si>
    <t xml:space="preserve">FISCAL YEAR (FY) 2007 BUDGET ESTIMATES </t>
  </si>
  <si>
    <t>Defense Distribution Mapping Agency (DDMA) has substantially expanded its mission to include storage of maps on Digital Video Disc (DVD) in addition to hard copied maps. In FY 08 the workload is projected to be 2 million DVDs per year as a result of this expanded mission.  National Imagery and Mapping Agency is converting its classified maps to DVD and these units are being transferred to DDMA.  DDMA's existing disintegrator unit is approximately five years old and has been maintenance intensive because it is undersized and does not meet this ongoing mission requirement of disposing of DVDs and hard copy non-classified maps. In addition, due to lack of an adequate disintegrator, all classified material both DVDs and hard copies are shipped to a burn facility for disposal.  In FY 08, the purchase of a disintegrator capable of meeting the increased demands will allow DDMA to perform the entire mission of disposing of both classified and non classified DVDs, as well as the hard copied maps on site and in a cost effective manner.</t>
  </si>
  <si>
    <t>P-1 LINE ITEM NUMBER 23</t>
  </si>
  <si>
    <t>P-1 Line Item Number 23</t>
  </si>
  <si>
    <t>PAGE</t>
  </si>
  <si>
    <t>2-5</t>
  </si>
  <si>
    <t>6-8</t>
  </si>
  <si>
    <t>9-12</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</si>
</sst>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mmmm\-yy"/>
    <numFmt numFmtId="167" formatCode="0.000_);\(0.000\)"/>
    <numFmt numFmtId="168" formatCode="_(* #,##0.0_);_(* \(#,##0.0\);_(* &quot;-&quot;??_);_(@_)"/>
    <numFmt numFmtId="169" formatCode="_(* #,##0_);_(* \(#,##0\);_(* &quot;-&quot;??_);_(@_)"/>
    <numFmt numFmtId="170" formatCode="#,##0.000"/>
    <numFmt numFmtId="171" formatCode="0.0"/>
    <numFmt numFmtId="172" formatCode="00000"/>
    <numFmt numFmtId="173" formatCode="&quot;$&quot;#,##0"/>
    <numFmt numFmtId="174" formatCode="mmmm\ d\,\ yyyy"/>
    <numFmt numFmtId="175" formatCode="0_);\(0\)"/>
    <numFmt numFmtId="176" formatCode="#,##0.0"/>
    <numFmt numFmtId="177" formatCode="#,##0.0_);\(#,##0.0\)"/>
    <numFmt numFmtId="178" formatCode="#,##0.000_);\(#,##0.000\)"/>
    <numFmt numFmtId="179" formatCode="_(* #,##0.000_);_(* \(#,##0.000\);_(* &quot;-&quot;??_);_(@_)"/>
    <numFmt numFmtId="180" formatCode="#,##0.0000_);\(#,##0.0000\)"/>
    <numFmt numFmtId="181" formatCode="0.00000"/>
    <numFmt numFmtId="182" formatCode="0.000000"/>
    <numFmt numFmtId="183" formatCode="0.0_);\(0.0\)"/>
    <numFmt numFmtId="184" formatCode="0.00_);\(0.00\)"/>
    <numFmt numFmtId="185" formatCode="0.0000000"/>
    <numFmt numFmtId="186" formatCode="dd\-mmm\-yy"/>
    <numFmt numFmtId="187" formatCode="&quot;Yes&quot;;&quot;Yes&quot;;&quot;No&quot;"/>
    <numFmt numFmtId="188" formatCode="&quot;True&quot;;&quot;True&quot;;&quot;False&quot;"/>
    <numFmt numFmtId="189" formatCode="&quot;On&quot;;&quot;On&quot;;&quot;Off&quot;"/>
    <numFmt numFmtId="190" formatCode="0.00000000"/>
    <numFmt numFmtId="191" formatCode="[$€-2]\ #,##0.00_);[Red]\([$€-2]\ #,##0.00\)"/>
    <numFmt numFmtId="192" formatCode="0.0%"/>
    <numFmt numFmtId="193" formatCode="0.000%"/>
    <numFmt numFmtId="194" formatCode="0.0000%"/>
    <numFmt numFmtId="195" formatCode="0.00000%"/>
    <numFmt numFmtId="196" formatCode="0.000000%"/>
    <numFmt numFmtId="197" formatCode="&quot;$&quot;#,##0.0_);[Red]\(&quot;$&quot;#,##0.0\)"/>
    <numFmt numFmtId="198" formatCode="&quot;$&quot;#,##0.0_);\(&quot;$&quot;#,##0.0\)"/>
    <numFmt numFmtId="199" formatCode="_(&quot;$&quot;* #,##0.0_);_(&quot;$&quot;* \(#,##0.0\);_(&quot;$&quot;* &quot;-&quot;??_);_(@_)"/>
    <numFmt numFmtId="200" formatCode="_(&quot;$&quot;* #,##0_);_(&quot;$&quot;* \(#,##0\);_(&quot;$&quot;* &quot;-&quot;??_);_(@_)"/>
    <numFmt numFmtId="201" formatCode="[$-409]dddd\,\ mmmm\ dd\,\ yyyy"/>
    <numFmt numFmtId="202" formatCode="[$-409]mmmm\-yy;@"/>
    <numFmt numFmtId="203" formatCode="[$-409]mmmm\ d\,\ yyyy;@"/>
    <numFmt numFmtId="204" formatCode="[$-409]h:mm:ss\ AM/PM"/>
  </numFmts>
  <fonts count="18">
    <font>
      <sz val="10"/>
      <name val="Arial"/>
      <family val="0"/>
    </font>
    <font>
      <sz val="10"/>
      <name val="Courier New"/>
      <family val="3"/>
    </font>
    <font>
      <b/>
      <sz val="10"/>
      <name val="Courier New"/>
      <family val="3"/>
    </font>
    <font>
      <b/>
      <sz val="9"/>
      <name val="Courier New"/>
      <family val="3"/>
    </font>
    <font>
      <sz val="9"/>
      <name val="Courier New"/>
      <family val="3"/>
    </font>
    <font>
      <u val="single"/>
      <sz val="10"/>
      <color indexed="36"/>
      <name val="Arial"/>
      <family val="0"/>
    </font>
    <font>
      <u val="single"/>
      <sz val="10"/>
      <color indexed="12"/>
      <name val="Arial"/>
      <family val="0"/>
    </font>
    <font>
      <b/>
      <sz val="12"/>
      <name val="Courier New"/>
      <family val="3"/>
    </font>
    <font>
      <sz val="12"/>
      <name val="Courier New"/>
      <family val="3"/>
    </font>
    <font>
      <u val="single"/>
      <sz val="12"/>
      <name val="Courier New"/>
      <family val="3"/>
    </font>
    <font>
      <b/>
      <sz val="10"/>
      <name val="Arial"/>
      <family val="0"/>
    </font>
    <font>
      <b/>
      <sz val="18"/>
      <name val="Courier New"/>
      <family val="3"/>
    </font>
    <font>
      <sz val="12"/>
      <name val="Arial"/>
      <family val="0"/>
    </font>
    <font>
      <b/>
      <sz val="12"/>
      <name val="Arial"/>
      <family val="2"/>
    </font>
    <font>
      <sz val="8"/>
      <name val="Arial"/>
      <family val="0"/>
    </font>
    <font>
      <sz val="11"/>
      <name val="Courier New"/>
      <family val="3"/>
    </font>
    <font>
      <sz val="11"/>
      <name val="Arial"/>
      <family val="0"/>
    </font>
    <font>
      <u val="single"/>
      <sz val="10"/>
      <name val="Arial"/>
      <family val="0"/>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style="medium"/>
      <top>
        <color indexed="63"/>
      </top>
      <bottom>
        <color indexed="63"/>
      </bottom>
    </border>
    <border>
      <left style="thick"/>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thick"/>
      <top>
        <color indexed="63"/>
      </top>
      <bottom>
        <color indexed="63"/>
      </bottom>
    </border>
    <border>
      <left>
        <color indexed="63"/>
      </left>
      <right style="thick"/>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8" fillId="0" borderId="0" xfId="0" applyFont="1" applyAlignment="1">
      <alignment horizontal="left"/>
    </xf>
    <xf numFmtId="0" fontId="1" fillId="2" borderId="0" xfId="0" applyFont="1" applyFill="1" applyAlignment="1">
      <alignment/>
    </xf>
    <xf numFmtId="0" fontId="7" fillId="2" borderId="0" xfId="0" applyFont="1" applyFill="1" applyAlignment="1">
      <alignment horizontal="center"/>
    </xf>
    <xf numFmtId="49" fontId="11" fillId="2" borderId="0" xfId="0" applyNumberFormat="1" applyFont="1" applyFill="1" applyAlignment="1">
      <alignment horizontal="center"/>
    </xf>
    <xf numFmtId="0" fontId="0" fillId="2" borderId="0" xfId="0" applyFill="1" applyAlignment="1">
      <alignment/>
    </xf>
    <xf numFmtId="0" fontId="8" fillId="2" borderId="0" xfId="0" applyFont="1" applyFill="1" applyAlignment="1">
      <alignment horizontal="center"/>
    </xf>
    <xf numFmtId="0" fontId="9" fillId="2" borderId="0" xfId="0" applyFont="1" applyFill="1" applyAlignment="1">
      <alignment horizontal="left"/>
    </xf>
    <xf numFmtId="0" fontId="8" fillId="2" borderId="0" xfId="0" applyFont="1" applyFill="1" applyAlignment="1">
      <alignment/>
    </xf>
    <xf numFmtId="49" fontId="8" fillId="2" borderId="0" xfId="0" applyNumberFormat="1" applyFont="1" applyFill="1" applyAlignment="1">
      <alignment horizontal="center"/>
    </xf>
    <xf numFmtId="0" fontId="8" fillId="2" borderId="0" xfId="0" applyFont="1" applyFill="1" applyAlignment="1">
      <alignment horizontal="left"/>
    </xf>
    <xf numFmtId="0" fontId="7" fillId="0" borderId="0" xfId="0" applyFont="1" applyAlignment="1">
      <alignment horizontal="center"/>
    </xf>
    <xf numFmtId="0" fontId="11" fillId="2" borderId="0" xfId="0" applyFont="1" applyFill="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xf>
    <xf numFmtId="17"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0" fontId="1" fillId="0" borderId="0" xfId="0" applyFont="1" applyFill="1" applyAlignment="1">
      <alignment/>
    </xf>
    <xf numFmtId="0" fontId="4" fillId="0" borderId="2" xfId="0" applyFont="1" applyFill="1" applyBorder="1" applyAlignment="1">
      <alignment/>
    </xf>
    <xf numFmtId="0" fontId="10" fillId="2"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xf>
    <xf numFmtId="0" fontId="3"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8" xfId="0" applyFont="1" applyFill="1" applyBorder="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horizontal="left"/>
    </xf>
    <xf numFmtId="0" fontId="4" fillId="0" borderId="12" xfId="0" applyFont="1" applyFill="1" applyBorder="1" applyAlignment="1">
      <alignment/>
    </xf>
    <xf numFmtId="0" fontId="4" fillId="0" borderId="13" xfId="0" applyFont="1" applyFill="1" applyBorder="1" applyAlignment="1">
      <alignment/>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2" xfId="0" applyFont="1" applyFill="1" applyBorder="1" applyAlignment="1">
      <alignment wrapText="1"/>
    </xf>
    <xf numFmtId="0" fontId="1" fillId="0" borderId="0" xfId="0" applyFont="1" applyFill="1" applyAlignment="1" quotePrefix="1">
      <alignment/>
    </xf>
    <xf numFmtId="0" fontId="2" fillId="2" borderId="0" xfId="0" applyFont="1" applyFill="1" applyAlignment="1">
      <alignment horizontal="center"/>
    </xf>
    <xf numFmtId="0" fontId="1" fillId="2" borderId="14" xfId="0" applyFont="1" applyFill="1" applyBorder="1" applyAlignment="1">
      <alignment/>
    </xf>
    <xf numFmtId="0" fontId="1" fillId="2" borderId="15" xfId="0" applyFont="1" applyFill="1" applyBorder="1" applyAlignment="1">
      <alignment/>
    </xf>
    <xf numFmtId="0" fontId="1" fillId="2" borderId="16" xfId="0" applyFont="1" applyFill="1" applyBorder="1" applyAlignment="1">
      <alignment horizontal="center"/>
    </xf>
    <xf numFmtId="49" fontId="1" fillId="0" borderId="0" xfId="0" applyNumberFormat="1" applyFont="1" applyAlignment="1">
      <alignment horizontal="center"/>
    </xf>
    <xf numFmtId="165" fontId="1" fillId="2" borderId="1" xfId="0" applyNumberFormat="1" applyFont="1" applyFill="1" applyBorder="1" applyAlignment="1">
      <alignment horizontal="center"/>
    </xf>
    <xf numFmtId="0" fontId="1" fillId="2" borderId="17" xfId="0" applyFont="1" applyFill="1" applyBorder="1" applyAlignment="1">
      <alignment horizontal="center"/>
    </xf>
    <xf numFmtId="0" fontId="1" fillId="2" borderId="1" xfId="0" applyFont="1" applyFill="1" applyBorder="1" applyAlignment="1">
      <alignment horizontal="center"/>
    </xf>
    <xf numFmtId="1" fontId="1" fillId="2" borderId="1" xfId="0" applyNumberFormat="1" applyFont="1" applyFill="1" applyBorder="1" applyAlignment="1">
      <alignment horizontal="center"/>
    </xf>
    <xf numFmtId="165" fontId="1" fillId="2" borderId="11"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20" xfId="0" applyNumberFormat="1" applyFont="1" applyFill="1" applyBorder="1" applyAlignment="1">
      <alignment horizontal="center"/>
    </xf>
    <xf numFmtId="1" fontId="1" fillId="2" borderId="17" xfId="0" applyNumberFormat="1" applyFont="1" applyFill="1" applyBorder="1" applyAlignment="1">
      <alignment horizontal="center"/>
    </xf>
    <xf numFmtId="165" fontId="1" fillId="2" borderId="16" xfId="0" applyNumberFormat="1" applyFont="1" applyFill="1" applyBorder="1" applyAlignment="1">
      <alignment horizontal="center"/>
    </xf>
    <xf numFmtId="49" fontId="2" fillId="2" borderId="18" xfId="0" applyNumberFormat="1" applyFont="1" applyFill="1" applyBorder="1" applyAlignment="1">
      <alignment horizontal="center"/>
    </xf>
    <xf numFmtId="0" fontId="2" fillId="0" borderId="0" xfId="0" applyFont="1" applyAlignment="1">
      <alignment/>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16" xfId="0" applyNumberFormat="1" applyFont="1" applyFill="1" applyBorder="1" applyAlignment="1">
      <alignment horizontal="center"/>
    </xf>
    <xf numFmtId="0" fontId="2" fillId="2" borderId="11" xfId="0" applyFont="1" applyFill="1" applyBorder="1" applyAlignment="1">
      <alignment horizontal="center"/>
    </xf>
    <xf numFmtId="0" fontId="1" fillId="0" borderId="20" xfId="0" applyFont="1" applyBorder="1" applyAlignment="1">
      <alignment/>
    </xf>
    <xf numFmtId="0" fontId="2" fillId="2" borderId="0" xfId="0" applyFont="1" applyFill="1" applyAlignment="1">
      <alignment horizontal="left"/>
    </xf>
    <xf numFmtId="0" fontId="12" fillId="0" borderId="0" xfId="0" applyFont="1" applyAlignment="1">
      <alignment/>
    </xf>
    <xf numFmtId="0" fontId="12" fillId="0" borderId="0" xfId="0" applyFont="1" applyAlignment="1">
      <alignment/>
    </xf>
    <xf numFmtId="0" fontId="8" fillId="0" borderId="0" xfId="0" applyFont="1" applyAlignment="1">
      <alignment horizontal="centerContinuous"/>
    </xf>
    <xf numFmtId="0" fontId="8" fillId="0" borderId="14" xfId="0" applyFont="1" applyBorder="1" applyAlignment="1">
      <alignment/>
    </xf>
    <xf numFmtId="0" fontId="8" fillId="0" borderId="21" xfId="0" applyFont="1" applyBorder="1" applyAlignment="1">
      <alignment/>
    </xf>
    <xf numFmtId="0" fontId="8" fillId="0" borderId="15" xfId="0" applyFont="1" applyBorder="1" applyAlignment="1">
      <alignment/>
    </xf>
    <xf numFmtId="0" fontId="7" fillId="0" borderId="21" xfId="0" applyFont="1" applyBorder="1" applyAlignment="1">
      <alignment/>
    </xf>
    <xf numFmtId="0" fontId="7" fillId="0" borderId="17" xfId="0" applyFont="1" applyBorder="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0" fontId="8" fillId="0" borderId="1" xfId="0" applyFont="1" applyBorder="1" applyAlignment="1">
      <alignment/>
    </xf>
    <xf numFmtId="0" fontId="8" fillId="0" borderId="16"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7" xfId="0" applyFont="1" applyBorder="1" applyAlignment="1">
      <alignment/>
    </xf>
    <xf numFmtId="0" fontId="12" fillId="0" borderId="0" xfId="0" applyFont="1" applyBorder="1" applyAlignment="1">
      <alignment/>
    </xf>
    <xf numFmtId="0" fontId="7" fillId="0" borderId="17" xfId="0" applyFont="1" applyBorder="1" applyAlignment="1">
      <alignment/>
    </xf>
    <xf numFmtId="0" fontId="13" fillId="0" borderId="0" xfId="0" applyFont="1" applyBorder="1" applyAlignment="1">
      <alignment/>
    </xf>
    <xf numFmtId="0" fontId="8" fillId="0" borderId="18" xfId="0" applyFont="1" applyBorder="1" applyAlignment="1">
      <alignment wrapText="1"/>
    </xf>
    <xf numFmtId="0" fontId="8" fillId="0" borderId="22" xfId="0" applyFont="1" applyBorder="1" applyAlignment="1">
      <alignment horizontal="center" wrapText="1"/>
    </xf>
    <xf numFmtId="0" fontId="8" fillId="0" borderId="23" xfId="0" applyFont="1" applyBorder="1" applyAlignment="1">
      <alignment horizontal="center" wrapText="1"/>
    </xf>
    <xf numFmtId="0" fontId="7" fillId="0" borderId="20" xfId="0" applyFont="1" applyBorder="1" applyAlignment="1">
      <alignment/>
    </xf>
    <xf numFmtId="0" fontId="8" fillId="0" borderId="22" xfId="0" applyFont="1" applyBorder="1" applyAlignment="1">
      <alignment horizontal="center"/>
    </xf>
    <xf numFmtId="0" fontId="7" fillId="0" borderId="22" xfId="0" applyFont="1" applyBorder="1" applyAlignment="1">
      <alignment/>
    </xf>
    <xf numFmtId="165" fontId="8" fillId="0" borderId="22" xfId="0" applyNumberFormat="1" applyFont="1" applyBorder="1" applyAlignment="1">
      <alignment horizontal="center"/>
    </xf>
    <xf numFmtId="0" fontId="12" fillId="0" borderId="16" xfId="0" applyFont="1" applyBorder="1" applyAlignment="1">
      <alignment/>
    </xf>
    <xf numFmtId="0" fontId="8" fillId="0" borderId="0" xfId="0" applyFont="1" applyBorder="1" applyAlignment="1">
      <alignment horizontal="center"/>
    </xf>
    <xf numFmtId="0" fontId="8" fillId="0" borderId="0" xfId="0" applyFont="1" applyAlignment="1">
      <alignment/>
    </xf>
    <xf numFmtId="0" fontId="8" fillId="0" borderId="3" xfId="0" applyFont="1" applyBorder="1" applyAlignment="1">
      <alignment/>
    </xf>
    <xf numFmtId="0" fontId="8" fillId="0" borderId="5" xfId="0" applyFont="1" applyBorder="1" applyAlignment="1">
      <alignment/>
    </xf>
    <xf numFmtId="0" fontId="8" fillId="0" borderId="4" xfId="0" applyFont="1" applyBorder="1" applyAlignment="1">
      <alignment horizontal="left"/>
    </xf>
    <xf numFmtId="0" fontId="8"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12" xfId="0" applyFont="1" applyBorder="1" applyAlignment="1">
      <alignment/>
    </xf>
    <xf numFmtId="0" fontId="7" fillId="0" borderId="7" xfId="0" applyFont="1" applyBorder="1" applyAlignment="1">
      <alignment horizontal="center"/>
    </xf>
    <xf numFmtId="0" fontId="8" fillId="0" borderId="8" xfId="0" applyFont="1" applyBorder="1" applyAlignment="1">
      <alignment/>
    </xf>
    <xf numFmtId="0" fontId="8" fillId="0" borderId="10" xfId="0" applyFont="1" applyBorder="1" applyAlignment="1">
      <alignment horizontal="left"/>
    </xf>
    <xf numFmtId="0" fontId="8" fillId="0" borderId="10" xfId="0" applyFont="1" applyBorder="1" applyAlignment="1">
      <alignment horizontal="center"/>
    </xf>
    <xf numFmtId="0" fontId="8" fillId="0" borderId="13" xfId="0" applyFont="1" applyBorder="1" applyAlignment="1">
      <alignment wrapText="1"/>
    </xf>
    <xf numFmtId="0" fontId="8" fillId="0" borderId="11" xfId="0" applyFont="1" applyBorder="1" applyAlignment="1">
      <alignment horizontal="center" wrapText="1"/>
    </xf>
    <xf numFmtId="0" fontId="8" fillId="0" borderId="11" xfId="0" applyFont="1" applyBorder="1" applyAlignment="1">
      <alignment horizontal="center"/>
    </xf>
    <xf numFmtId="0" fontId="8" fillId="0" borderId="12" xfId="0" applyFont="1" applyBorder="1" applyAlignment="1">
      <alignment horizontal="center" wrapText="1"/>
    </xf>
    <xf numFmtId="0" fontId="8" fillId="0" borderId="2"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center"/>
    </xf>
    <xf numFmtId="0" fontId="8" fillId="0" borderId="8" xfId="0" applyFont="1" applyBorder="1" applyAlignment="1">
      <alignment horizontal="center" wrapText="1"/>
    </xf>
    <xf numFmtId="0" fontId="8" fillId="0" borderId="2" xfId="0" applyFont="1" applyBorder="1" applyAlignment="1">
      <alignment/>
    </xf>
    <xf numFmtId="164" fontId="8" fillId="0" borderId="1" xfId="0" applyNumberFormat="1" applyFont="1" applyBorder="1" applyAlignment="1">
      <alignment horizontal="center"/>
    </xf>
    <xf numFmtId="165" fontId="8" fillId="0" borderId="1" xfId="0" applyNumberFormat="1" applyFont="1" applyBorder="1" applyAlignment="1">
      <alignment horizontal="center"/>
    </xf>
    <xf numFmtId="1" fontId="8" fillId="0" borderId="1" xfId="0" applyNumberFormat="1" applyFont="1" applyBorder="1" applyAlignment="1">
      <alignment horizontal="center"/>
    </xf>
    <xf numFmtId="1" fontId="8" fillId="0" borderId="20" xfId="0" applyNumberFormat="1" applyFont="1" applyBorder="1" applyAlignment="1">
      <alignment horizontal="center"/>
    </xf>
    <xf numFmtId="165" fontId="8" fillId="0" borderId="8" xfId="0" applyNumberFormat="1" applyFont="1" applyBorder="1" applyAlignment="1">
      <alignment horizontal="center"/>
    </xf>
    <xf numFmtId="165" fontId="8" fillId="0" borderId="20" xfId="0" applyNumberFormat="1" applyFont="1" applyBorder="1" applyAlignment="1">
      <alignment horizontal="center"/>
    </xf>
    <xf numFmtId="0" fontId="8" fillId="0" borderId="2" xfId="0" applyFont="1" applyBorder="1" applyAlignment="1">
      <alignment horizontal="left"/>
    </xf>
    <xf numFmtId="0" fontId="8" fillId="0" borderId="20" xfId="0" applyFont="1" applyBorder="1" applyAlignment="1">
      <alignment horizontal="center"/>
    </xf>
    <xf numFmtId="0" fontId="8" fillId="0" borderId="8" xfId="0" applyFont="1" applyBorder="1" applyAlignment="1">
      <alignment horizontal="center"/>
    </xf>
    <xf numFmtId="1" fontId="8" fillId="0" borderId="8" xfId="0" applyNumberFormat="1" applyFont="1" applyBorder="1" applyAlignment="1">
      <alignment horizontal="center"/>
    </xf>
    <xf numFmtId="0" fontId="8" fillId="0" borderId="2" xfId="0" applyFont="1" applyBorder="1" applyAlignment="1" quotePrefix="1">
      <alignment horizontal="left"/>
    </xf>
    <xf numFmtId="0" fontId="8" fillId="0" borderId="24" xfId="0" applyFont="1" applyBorder="1" applyAlignment="1">
      <alignment/>
    </xf>
    <xf numFmtId="0" fontId="8" fillId="0" borderId="25" xfId="0" applyFont="1" applyBorder="1" applyAlignment="1">
      <alignment/>
    </xf>
    <xf numFmtId="0" fontId="8" fillId="0" borderId="25" xfId="0" applyFont="1" applyBorder="1" applyAlignment="1">
      <alignment horizontal="center"/>
    </xf>
    <xf numFmtId="0" fontId="8" fillId="0" borderId="26" xfId="0" applyFont="1" applyBorder="1" applyAlignment="1">
      <alignment/>
    </xf>
    <xf numFmtId="0" fontId="12" fillId="0" borderId="21" xfId="0" applyFont="1" applyBorder="1" applyAlignment="1">
      <alignment/>
    </xf>
    <xf numFmtId="0" fontId="7" fillId="0" borderId="16" xfId="0" applyFont="1" applyBorder="1" applyAlignment="1">
      <alignment/>
    </xf>
    <xf numFmtId="0" fontId="8" fillId="0" borderId="21" xfId="0" applyFont="1" applyBorder="1" applyAlignment="1">
      <alignment horizontal="left"/>
    </xf>
    <xf numFmtId="0" fontId="8" fillId="0" borderId="0" xfId="0" applyFont="1" applyBorder="1" applyAlignment="1">
      <alignment horizontal="left"/>
    </xf>
    <xf numFmtId="0" fontId="7" fillId="0" borderId="17" xfId="0" applyFont="1" applyBorder="1" applyAlignment="1">
      <alignment horizontal="center"/>
    </xf>
    <xf numFmtId="0" fontId="8" fillId="0" borderId="19" xfId="0" applyFont="1" applyBorder="1" applyAlignment="1">
      <alignment wrapText="1"/>
    </xf>
    <xf numFmtId="0" fontId="8" fillId="0" borderId="20" xfId="0" applyFont="1" applyBorder="1" applyAlignment="1">
      <alignment wrapText="1"/>
    </xf>
    <xf numFmtId="0" fontId="8" fillId="0" borderId="1" xfId="0" applyFont="1" applyFill="1" applyBorder="1" applyAlignment="1">
      <alignment horizontal="center"/>
    </xf>
    <xf numFmtId="165" fontId="8" fillId="0" borderId="1" xfId="0" applyNumberFormat="1" applyFont="1" applyFill="1" applyBorder="1" applyAlignment="1">
      <alignment horizontal="center"/>
    </xf>
    <xf numFmtId="165" fontId="8" fillId="0" borderId="0" xfId="0" applyNumberFormat="1" applyFont="1" applyBorder="1" applyAlignment="1">
      <alignment horizontal="center"/>
    </xf>
    <xf numFmtId="0" fontId="8" fillId="0" borderId="20" xfId="0" applyFont="1" applyBorder="1" applyAlignment="1">
      <alignment/>
    </xf>
    <xf numFmtId="0" fontId="8" fillId="0" borderId="20" xfId="0" applyFont="1" applyBorder="1" applyAlignment="1">
      <alignment horizontal="left"/>
    </xf>
    <xf numFmtId="0" fontId="8" fillId="0" borderId="20" xfId="0" applyFont="1" applyBorder="1" applyAlignment="1" quotePrefix="1">
      <alignment horizontal="left"/>
    </xf>
    <xf numFmtId="0" fontId="8" fillId="0" borderId="19" xfId="0" applyFont="1" applyBorder="1" applyAlignment="1">
      <alignment/>
    </xf>
    <xf numFmtId="0" fontId="8" fillId="0" borderId="11" xfId="0" applyFont="1" applyFill="1" applyBorder="1" applyAlignment="1">
      <alignment/>
    </xf>
    <xf numFmtId="0" fontId="8" fillId="0" borderId="1" xfId="0" applyFont="1" applyFill="1" applyBorder="1" applyAlignment="1">
      <alignment/>
    </xf>
    <xf numFmtId="17" fontId="8" fillId="0" borderId="1"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8" fillId="0" borderId="0" xfId="0" applyFont="1" applyFill="1" applyAlignment="1">
      <alignment/>
    </xf>
    <xf numFmtId="0" fontId="7" fillId="0" borderId="3" xfId="0" applyFont="1" applyFill="1" applyBorder="1" applyAlignment="1">
      <alignment/>
    </xf>
    <xf numFmtId="0" fontId="8" fillId="0" borderId="4" xfId="0" applyFont="1" applyFill="1" applyBorder="1" applyAlignment="1">
      <alignment/>
    </xf>
    <xf numFmtId="0" fontId="8" fillId="0" borderId="5" xfId="0" applyFont="1" applyFill="1" applyBorder="1" applyAlignment="1">
      <alignment/>
    </xf>
    <xf numFmtId="0" fontId="8" fillId="0" borderId="6" xfId="0" applyFont="1" applyFill="1" applyBorder="1" applyAlignment="1">
      <alignment/>
    </xf>
    <xf numFmtId="0" fontId="8" fillId="0" borderId="7" xfId="0"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8" fillId="0" borderId="12" xfId="0" applyFont="1" applyFill="1" applyBorder="1" applyAlignment="1">
      <alignment/>
    </xf>
    <xf numFmtId="0" fontId="8" fillId="0" borderId="13" xfId="0" applyFont="1" applyFill="1" applyBorder="1" applyAlignment="1">
      <alignment/>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8" fillId="0" borderId="2" xfId="0" applyFont="1" applyFill="1" applyBorder="1" applyAlignment="1">
      <alignment/>
    </xf>
    <xf numFmtId="16" fontId="8" fillId="0" borderId="8" xfId="0" applyNumberFormat="1" applyFont="1" applyFill="1" applyBorder="1" applyAlignment="1">
      <alignment horizontal="center"/>
    </xf>
    <xf numFmtId="17" fontId="8" fillId="0" borderId="27" xfId="0" applyNumberFormat="1" applyFont="1" applyFill="1" applyBorder="1" applyAlignment="1">
      <alignment horizontal="center"/>
    </xf>
    <xf numFmtId="0" fontId="8" fillId="0" borderId="2" xfId="0" applyFont="1" applyFill="1" applyBorder="1" applyAlignment="1">
      <alignment wrapText="1"/>
    </xf>
    <xf numFmtId="0" fontId="8" fillId="0" borderId="2" xfId="0" applyFont="1" applyFill="1" applyBorder="1" applyAlignment="1">
      <alignment/>
    </xf>
    <xf numFmtId="0" fontId="8" fillId="0" borderId="1" xfId="0" applyFont="1" applyFill="1" applyBorder="1" applyAlignment="1">
      <alignment/>
    </xf>
    <xf numFmtId="0" fontId="8" fillId="0" borderId="8" xfId="0" applyFont="1" applyFill="1" applyBorder="1" applyAlignment="1">
      <alignment/>
    </xf>
    <xf numFmtId="165" fontId="8" fillId="0" borderId="1" xfId="0" applyNumberFormat="1" applyFont="1" applyFill="1" applyBorder="1" applyAlignment="1">
      <alignment/>
    </xf>
    <xf numFmtId="181" fontId="8" fillId="0" borderId="1" xfId="0" applyNumberFormat="1" applyFont="1" applyBorder="1" applyAlignment="1">
      <alignment horizontal="center"/>
    </xf>
    <xf numFmtId="181" fontId="4" fillId="0" borderId="1" xfId="0" applyNumberFormat="1" applyFont="1" applyFill="1" applyBorder="1" applyAlignment="1">
      <alignment horizontal="center"/>
    </xf>
    <xf numFmtId="9" fontId="1" fillId="0" borderId="0" xfId="21" applyFont="1" applyAlignment="1">
      <alignment/>
    </xf>
    <xf numFmtId="0" fontId="16" fillId="0" borderId="0" xfId="0" applyFont="1" applyAlignment="1">
      <alignment/>
    </xf>
    <xf numFmtId="0" fontId="2" fillId="2" borderId="18" xfId="0" applyFont="1" applyFill="1" applyBorder="1" applyAlignment="1">
      <alignment/>
    </xf>
    <xf numFmtId="0" fontId="1" fillId="2" borderId="18" xfId="0" applyFont="1" applyFill="1" applyBorder="1" applyAlignment="1">
      <alignment/>
    </xf>
    <xf numFmtId="0" fontId="2" fillId="2" borderId="20" xfId="0" applyFont="1" applyFill="1" applyBorder="1" applyAlignment="1">
      <alignment/>
    </xf>
    <xf numFmtId="0" fontId="1" fillId="2" borderId="20" xfId="0" applyFont="1" applyFill="1" applyBorder="1" applyAlignment="1">
      <alignment/>
    </xf>
    <xf numFmtId="0" fontId="2" fillId="2" borderId="19" xfId="0" applyFont="1" applyFill="1" applyBorder="1" applyAlignment="1">
      <alignment/>
    </xf>
    <xf numFmtId="0" fontId="2" fillId="2" borderId="18" xfId="0" applyFont="1" applyFill="1" applyBorder="1" applyAlignment="1">
      <alignment horizontal="center"/>
    </xf>
    <xf numFmtId="0" fontId="1" fillId="2" borderId="20" xfId="0" applyFont="1" applyFill="1" applyBorder="1" applyAlignment="1" quotePrefix="1">
      <alignment horizontal="center"/>
    </xf>
    <xf numFmtId="0" fontId="1" fillId="2" borderId="20" xfId="0" applyFont="1" applyFill="1" applyBorder="1" applyAlignment="1">
      <alignment horizontal="center"/>
    </xf>
    <xf numFmtId="0" fontId="1" fillId="2" borderId="19" xfId="0" applyFont="1" applyFill="1" applyBorder="1" applyAlignment="1">
      <alignment horizontal="center"/>
    </xf>
    <xf numFmtId="17" fontId="2" fillId="2" borderId="0" xfId="0" applyNumberFormat="1" applyFont="1" applyFill="1" applyAlignment="1">
      <alignment horizontal="right"/>
    </xf>
    <xf numFmtId="0" fontId="12" fillId="0" borderId="10" xfId="0" applyFont="1" applyBorder="1" applyAlignment="1">
      <alignment/>
    </xf>
    <xf numFmtId="0" fontId="12" fillId="0" borderId="11" xfId="0" applyFont="1" applyBorder="1" applyAlignment="1">
      <alignment/>
    </xf>
    <xf numFmtId="0" fontId="8" fillId="0" borderId="9" xfId="0" applyFont="1" applyBorder="1" applyAlignment="1">
      <alignment/>
    </xf>
    <xf numFmtId="0" fontId="8" fillId="0" borderId="11" xfId="0" applyFont="1" applyBorder="1" applyAlignment="1">
      <alignment/>
    </xf>
    <xf numFmtId="0" fontId="8" fillId="0" borderId="10" xfId="0" applyFont="1" applyBorder="1" applyAlignment="1">
      <alignment/>
    </xf>
    <xf numFmtId="0" fontId="8" fillId="0" borderId="28" xfId="0" applyFont="1" applyBorder="1" applyAlignment="1">
      <alignment/>
    </xf>
    <xf numFmtId="0" fontId="12" fillId="0" borderId="0" xfId="0" applyFont="1" applyAlignment="1">
      <alignment vertical="center"/>
    </xf>
    <xf numFmtId="0" fontId="1" fillId="0" borderId="0" xfId="0" applyFont="1" applyAlignment="1">
      <alignment/>
    </xf>
    <xf numFmtId="0" fontId="12" fillId="0" borderId="0" xfId="0" applyFont="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3" xfId="0" applyFont="1" applyBorder="1" applyAlignment="1">
      <alignment horizontal="center"/>
    </xf>
    <xf numFmtId="0" fontId="1" fillId="0" borderId="14" xfId="0" applyFont="1" applyBorder="1" applyAlignment="1">
      <alignment/>
    </xf>
    <xf numFmtId="0" fontId="1" fillId="0" borderId="21" xfId="0" applyFont="1" applyBorder="1" applyAlignment="1">
      <alignment/>
    </xf>
    <xf numFmtId="0" fontId="1" fillId="0" borderId="15" xfId="0" applyFont="1" applyBorder="1" applyAlignment="1">
      <alignment/>
    </xf>
    <xf numFmtId="0" fontId="2" fillId="0" borderId="21" xfId="0" applyFont="1" applyBorder="1" applyAlignment="1">
      <alignment/>
    </xf>
    <xf numFmtId="0" fontId="1" fillId="0" borderId="17" xfId="0" applyFont="1" applyBorder="1" applyAlignment="1">
      <alignment/>
    </xf>
    <xf numFmtId="0" fontId="2" fillId="0" borderId="0" xfId="0" applyFont="1" applyBorder="1" applyAlignment="1">
      <alignment/>
    </xf>
    <xf numFmtId="0" fontId="1" fillId="0" borderId="0" xfId="0" applyFont="1" applyBorder="1" applyAlignment="1">
      <alignment/>
    </xf>
    <xf numFmtId="0" fontId="1" fillId="0" borderId="1" xfId="0" applyFont="1" applyBorder="1" applyAlignment="1">
      <alignment/>
    </xf>
    <xf numFmtId="0" fontId="1" fillId="0" borderId="16"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7" xfId="0" applyFont="1" applyBorder="1" applyAlignment="1">
      <alignment/>
    </xf>
    <xf numFmtId="0" fontId="2" fillId="0" borderId="11" xfId="0" applyFont="1" applyBorder="1" applyAlignment="1">
      <alignment horizontal="center" wrapText="1"/>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0" borderId="18" xfId="0" applyFont="1" applyFill="1" applyBorder="1" applyAlignment="1">
      <alignment horizontal="center"/>
    </xf>
    <xf numFmtId="171" fontId="1" fillId="0" borderId="1" xfId="0" applyNumberFormat="1" applyFont="1" applyFill="1" applyBorder="1" applyAlignment="1">
      <alignment horizontal="center"/>
    </xf>
    <xf numFmtId="1" fontId="1" fillId="0" borderId="17" xfId="0" applyNumberFormat="1" applyFont="1" applyFill="1" applyBorder="1" applyAlignment="1">
      <alignment horizontal="center"/>
    </xf>
    <xf numFmtId="0" fontId="1" fillId="0" borderId="20" xfId="0" applyFont="1" applyFill="1" applyBorder="1" applyAlignment="1">
      <alignment horizontal="center"/>
    </xf>
    <xf numFmtId="1" fontId="1" fillId="0" borderId="20" xfId="0" applyNumberFormat="1" applyFont="1" applyFill="1" applyBorder="1" applyAlignment="1">
      <alignment horizontal="center"/>
    </xf>
    <xf numFmtId="0" fontId="1" fillId="0" borderId="1" xfId="0" applyFont="1" applyFill="1" applyBorder="1" applyAlignment="1">
      <alignment/>
    </xf>
    <xf numFmtId="0" fontId="1" fillId="0" borderId="0" xfId="0" applyFont="1" applyFill="1" applyBorder="1" applyAlignment="1">
      <alignment/>
    </xf>
    <xf numFmtId="164" fontId="1" fillId="0" borderId="17" xfId="0" applyNumberFormat="1" applyFont="1" applyFill="1" applyBorder="1" applyAlignment="1">
      <alignment horizontal="center"/>
    </xf>
    <xf numFmtId="164" fontId="1" fillId="0" borderId="20" xfId="0" applyNumberFormat="1" applyFont="1" applyFill="1" applyBorder="1" applyAlignment="1">
      <alignment horizontal="center"/>
    </xf>
    <xf numFmtId="0" fontId="1" fillId="0" borderId="17" xfId="0" applyFont="1" applyFill="1" applyBorder="1" applyAlignment="1">
      <alignment horizontal="center"/>
    </xf>
    <xf numFmtId="0" fontId="1" fillId="0" borderId="11" xfId="0" applyFont="1" applyFill="1" applyBorder="1" applyAlignment="1">
      <alignment horizontal="center"/>
    </xf>
    <xf numFmtId="0" fontId="1" fillId="0" borderId="19" xfId="0" applyFont="1" applyFill="1" applyBorder="1" applyAlignment="1">
      <alignment horizontal="center"/>
    </xf>
    <xf numFmtId="0" fontId="2" fillId="0" borderId="14" xfId="0" applyFont="1" applyBorder="1" applyAlignment="1">
      <alignment/>
    </xf>
    <xf numFmtId="0" fontId="1" fillId="0" borderId="21" xfId="0" applyFont="1" applyBorder="1" applyAlignment="1">
      <alignment horizontal="center"/>
    </xf>
    <xf numFmtId="0" fontId="1" fillId="0" borderId="15" xfId="0" applyFont="1" applyBorder="1" applyAlignment="1">
      <alignment horizontal="center"/>
    </xf>
    <xf numFmtId="0" fontId="7" fillId="0" borderId="14" xfId="0" applyFont="1" applyBorder="1" applyAlignment="1">
      <alignment/>
    </xf>
    <xf numFmtId="165" fontId="8" fillId="0" borderId="18" xfId="0" applyNumberFormat="1" applyFont="1" applyFill="1" applyBorder="1" applyAlignment="1">
      <alignment horizontal="center"/>
    </xf>
    <xf numFmtId="165" fontId="8" fillId="0" borderId="20" xfId="0" applyNumberFormat="1" applyFont="1" applyFill="1" applyBorder="1" applyAlignment="1">
      <alignment horizontal="center"/>
    </xf>
    <xf numFmtId="0" fontId="8" fillId="0" borderId="20" xfId="0" applyFont="1" applyFill="1" applyBorder="1" applyAlignment="1">
      <alignment horizontal="center"/>
    </xf>
    <xf numFmtId="16" fontId="8" fillId="0" borderId="1" xfId="0" applyNumberFormat="1" applyFont="1" applyFill="1" applyBorder="1" applyAlignment="1" quotePrefix="1">
      <alignment horizontal="center"/>
    </xf>
    <xf numFmtId="0" fontId="8" fillId="0" borderId="1" xfId="0" applyFont="1" applyFill="1" applyBorder="1" applyAlignment="1" quotePrefix="1">
      <alignment horizontal="center"/>
    </xf>
    <xf numFmtId="165" fontId="12" fillId="0" borderId="20" xfId="0" applyNumberFormat="1" applyFont="1" applyBorder="1" applyAlignment="1">
      <alignment/>
    </xf>
    <xf numFmtId="0" fontId="8" fillId="0" borderId="11" xfId="0" applyFont="1" applyFill="1" applyBorder="1" applyAlignment="1">
      <alignment horizontal="center"/>
    </xf>
    <xf numFmtId="17" fontId="8" fillId="0" borderId="11" xfId="0" applyNumberFormat="1" applyFont="1" applyFill="1" applyBorder="1" applyAlignment="1">
      <alignment horizontal="center"/>
    </xf>
    <xf numFmtId="165" fontId="8" fillId="0" borderId="19" xfId="0" applyNumberFormat="1" applyFont="1" applyFill="1" applyBorder="1" applyAlignment="1">
      <alignment horizontal="center"/>
    </xf>
    <xf numFmtId="0" fontId="8" fillId="0" borderId="19" xfId="0" applyFont="1" applyFill="1" applyBorder="1" applyAlignment="1">
      <alignment horizontal="center"/>
    </xf>
    <xf numFmtId="0" fontId="12" fillId="0" borderId="0" xfId="0" applyFont="1" applyAlignment="1" quotePrefix="1">
      <alignment/>
    </xf>
    <xf numFmtId="164" fontId="8" fillId="0" borderId="1" xfId="0" applyNumberFormat="1" applyFont="1" applyFill="1" applyBorder="1" applyAlignment="1">
      <alignment horizontal="center"/>
    </xf>
    <xf numFmtId="164" fontId="8" fillId="0" borderId="20" xfId="0" applyNumberFormat="1" applyFont="1" applyFill="1" applyBorder="1" applyAlignment="1">
      <alignment horizontal="center"/>
    </xf>
    <xf numFmtId="165" fontId="8" fillId="0" borderId="0" xfId="0" applyNumberFormat="1" applyFont="1" applyFill="1" applyBorder="1" applyAlignment="1">
      <alignment horizontal="center"/>
    </xf>
    <xf numFmtId="0" fontId="12" fillId="0" borderId="20" xfId="0" applyFont="1" applyBorder="1" applyAlignment="1">
      <alignment/>
    </xf>
    <xf numFmtId="0" fontId="8" fillId="0" borderId="19" xfId="0" applyFont="1" applyFill="1" applyBorder="1" applyAlignment="1">
      <alignment/>
    </xf>
    <xf numFmtId="2" fontId="1" fillId="0" borderId="1" xfId="0" applyNumberFormat="1" applyFont="1" applyFill="1" applyBorder="1" applyAlignment="1">
      <alignment horizontal="center"/>
    </xf>
    <xf numFmtId="0" fontId="1" fillId="0" borderId="10" xfId="0" applyFont="1" applyBorder="1" applyAlignment="1">
      <alignment horizontal="left"/>
    </xf>
    <xf numFmtId="0" fontId="1" fillId="0" borderId="1" xfId="0" applyFont="1" applyBorder="1" applyAlignment="1">
      <alignment horizontal="center" wrapText="1"/>
    </xf>
    <xf numFmtId="0" fontId="8" fillId="0" borderId="0" xfId="0" applyFont="1" applyFill="1" applyBorder="1" applyAlignment="1">
      <alignment horizontal="center"/>
    </xf>
    <xf numFmtId="0" fontId="8" fillId="0" borderId="10" xfId="0" applyFont="1" applyBorder="1" applyAlignment="1">
      <alignment horizontal="center" wrapText="1"/>
    </xf>
    <xf numFmtId="0" fontId="8" fillId="0" borderId="10" xfId="0" applyFont="1" applyFill="1" applyBorder="1" applyAlignment="1">
      <alignment horizontal="center"/>
    </xf>
    <xf numFmtId="49" fontId="0" fillId="2" borderId="0" xfId="0" applyNumberFormat="1" applyFill="1" applyAlignment="1">
      <alignment horizontal="center"/>
    </xf>
    <xf numFmtId="0" fontId="17" fillId="2" borderId="0" xfId="0" applyFont="1" applyFill="1" applyAlignment="1">
      <alignment horizontal="center"/>
    </xf>
    <xf numFmtId="0" fontId="8" fillId="0" borderId="28" xfId="0" applyFont="1" applyBorder="1" applyAlignment="1">
      <alignment horizontal="center"/>
    </xf>
    <xf numFmtId="17" fontId="8" fillId="0" borderId="10" xfId="0" applyNumberFormat="1" applyFont="1" applyBorder="1" applyAlignment="1">
      <alignment horizontal="center"/>
    </xf>
    <xf numFmtId="49" fontId="12" fillId="0" borderId="11" xfId="0" applyNumberFormat="1" applyFont="1" applyBorder="1" applyAlignment="1">
      <alignment horizontal="center"/>
    </xf>
    <xf numFmtId="0" fontId="1" fillId="0" borderId="0" xfId="0" applyFont="1" applyAlignment="1">
      <alignment/>
    </xf>
    <xf numFmtId="0" fontId="15" fillId="0" borderId="16" xfId="0" applyFont="1" applyBorder="1" applyAlignment="1">
      <alignment wrapText="1"/>
    </xf>
    <xf numFmtId="0" fontId="16" fillId="0" borderId="10" xfId="0" applyFont="1" applyBorder="1" applyAlignment="1">
      <alignment wrapText="1"/>
    </xf>
    <xf numFmtId="0" fontId="16" fillId="0" borderId="11" xfId="0" applyFont="1" applyBorder="1" applyAlignment="1">
      <alignment wrapText="1"/>
    </xf>
    <xf numFmtId="0" fontId="15" fillId="0" borderId="17" xfId="0" applyFont="1" applyBorder="1" applyAlignment="1">
      <alignment wrapText="1"/>
    </xf>
    <xf numFmtId="0" fontId="16" fillId="0" borderId="0" xfId="0" applyFont="1" applyBorder="1" applyAlignment="1">
      <alignment wrapText="1"/>
    </xf>
    <xf numFmtId="0" fontId="16" fillId="0" borderId="1" xfId="0" applyFont="1" applyBorder="1" applyAlignment="1">
      <alignment wrapText="1"/>
    </xf>
    <xf numFmtId="0" fontId="8" fillId="0" borderId="29" xfId="0" applyFont="1" applyBorder="1" applyAlignment="1">
      <alignment horizontal="center"/>
    </xf>
    <xf numFmtId="0" fontId="8" fillId="0" borderId="30" xfId="0" applyFont="1" applyBorder="1" applyAlignment="1">
      <alignment horizontal="center"/>
    </xf>
    <xf numFmtId="49" fontId="11" fillId="2" borderId="0" xfId="0" applyNumberFormat="1" applyFont="1" applyFill="1" applyAlignment="1">
      <alignment horizontal="center"/>
    </xf>
    <xf numFmtId="0" fontId="7" fillId="2" borderId="0" xfId="0" applyFont="1" applyFill="1" applyAlignment="1">
      <alignment horizontal="center"/>
    </xf>
    <xf numFmtId="0" fontId="10" fillId="2" borderId="0" xfId="0" applyFont="1" applyFill="1" applyAlignment="1">
      <alignment horizontal="center"/>
    </xf>
    <xf numFmtId="0" fontId="2" fillId="2" borderId="0" xfId="0" applyFont="1" applyFill="1" applyAlignment="1">
      <alignment horizontal="center"/>
    </xf>
    <xf numFmtId="49" fontId="2" fillId="2" borderId="14" xfId="0" applyNumberFormat="1" applyFont="1" applyFill="1" applyBorder="1" applyAlignment="1">
      <alignment horizontal="center"/>
    </xf>
    <xf numFmtId="49" fontId="2" fillId="2" borderId="15" xfId="0" applyNumberFormat="1" applyFont="1" applyFill="1" applyBorder="1" applyAlignment="1">
      <alignment horizontal="center"/>
    </xf>
    <xf numFmtId="166" fontId="2" fillId="2" borderId="0" xfId="0" applyNumberFormat="1" applyFont="1" applyFill="1" applyAlignment="1">
      <alignment horizontal="center"/>
    </xf>
    <xf numFmtId="17" fontId="8" fillId="0" borderId="0" xfId="0" applyNumberFormat="1" applyFont="1" applyBorder="1" applyAlignment="1">
      <alignment/>
    </xf>
    <xf numFmtId="49" fontId="12" fillId="0" borderId="0" xfId="0" applyNumberFormat="1" applyFont="1" applyBorder="1" applyAlignment="1">
      <alignment/>
    </xf>
    <xf numFmtId="0" fontId="8" fillId="0" borderId="17" xfId="0" applyFont="1" applyBorder="1" applyAlignment="1">
      <alignment vertical="top" wrapText="1"/>
    </xf>
    <xf numFmtId="0" fontId="12" fillId="0" borderId="0" xfId="0" applyFont="1" applyBorder="1" applyAlignment="1">
      <alignment vertical="top" wrapText="1"/>
    </xf>
    <xf numFmtId="0" fontId="12" fillId="0" borderId="1" xfId="0" applyFont="1" applyBorder="1" applyAlignment="1">
      <alignment vertical="top" wrapText="1"/>
    </xf>
    <xf numFmtId="0" fontId="7" fillId="0" borderId="0" xfId="0" applyFont="1" applyAlignment="1">
      <alignment horizontal="center"/>
    </xf>
    <xf numFmtId="0" fontId="12" fillId="0" borderId="0" xfId="0" applyFont="1" applyAlignment="1">
      <alignment/>
    </xf>
    <xf numFmtId="17" fontId="8" fillId="0" borderId="0" xfId="0" applyNumberFormat="1" applyFont="1" applyAlignment="1">
      <alignment/>
    </xf>
    <xf numFmtId="49" fontId="12" fillId="0" borderId="0" xfId="0" applyNumberFormat="1" applyFont="1" applyAlignment="1">
      <alignment/>
    </xf>
    <xf numFmtId="0" fontId="12" fillId="0" borderId="0" xfId="0" applyFont="1" applyAlignment="1">
      <alignment horizontal="center"/>
    </xf>
    <xf numFmtId="17"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horizontal="center"/>
    </xf>
    <xf numFmtId="17" fontId="1" fillId="0" borderId="10" xfId="0" applyNumberFormat="1" applyFont="1" applyBorder="1" applyAlignment="1">
      <alignment horizontal="center"/>
    </xf>
    <xf numFmtId="49" fontId="1" fillId="0" borderId="11" xfId="0" applyNumberFormat="1" applyFont="1" applyBorder="1" applyAlignment="1">
      <alignment/>
    </xf>
    <xf numFmtId="0" fontId="1" fillId="0" borderId="16"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2" fillId="0" borderId="0" xfId="0" applyFont="1" applyAlignment="1">
      <alignment horizontal="center"/>
    </xf>
    <xf numFmtId="0" fontId="8" fillId="0" borderId="29" xfId="0" applyFont="1" applyBorder="1" applyAlignment="1">
      <alignment vertical="center" wrapText="1"/>
    </xf>
    <xf numFmtId="0" fontId="0" fillId="0" borderId="30" xfId="0" applyBorder="1" applyAlignment="1">
      <alignment/>
    </xf>
    <xf numFmtId="0" fontId="0" fillId="0" borderId="23" xfId="0" applyBorder="1" applyAlignment="1">
      <alignment/>
    </xf>
    <xf numFmtId="0" fontId="8" fillId="0" borderId="23" xfId="0" applyFont="1" applyBorder="1" applyAlignment="1">
      <alignment horizontal="center"/>
    </xf>
    <xf numFmtId="17" fontId="8" fillId="0" borderId="10" xfId="0" applyNumberFormat="1" applyFont="1" applyFill="1" applyBorder="1" applyAlignment="1">
      <alignment horizontal="center"/>
    </xf>
    <xf numFmtId="49" fontId="12" fillId="0" borderId="12" xfId="0" applyNumberFormat="1" applyFont="1" applyFill="1" applyBorder="1" applyAlignment="1">
      <alignment horizontal="center"/>
    </xf>
    <xf numFmtId="0" fontId="7" fillId="0" borderId="0" xfId="0" applyFont="1" applyFill="1" applyAlignment="1">
      <alignment horizontal="center"/>
    </xf>
    <xf numFmtId="0" fontId="12" fillId="0" borderId="0" xfId="0" applyFont="1" applyFill="1" applyAlignment="1">
      <alignment/>
    </xf>
    <xf numFmtId="0" fontId="1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Y02-PresBud%20Wks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 02PresBudWksht-DLA"/>
      <sheetName val="FY02PresBudWksht-DHRA"/>
      <sheetName val="FY02PresBudWksht-To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workbookViewId="0" topLeftCell="A7">
      <selection activeCell="A16" sqref="A16:M16"/>
    </sheetView>
  </sheetViews>
  <sheetFormatPr defaultColWidth="9.140625" defaultRowHeight="12.75"/>
  <cols>
    <col min="1" max="16384" width="9.140625" style="12" customWidth="1"/>
  </cols>
  <sheetData>
    <row r="1" spans="1:13" ht="16.5">
      <c r="A1" s="4"/>
      <c r="B1" s="4"/>
      <c r="C1" s="4"/>
      <c r="D1" s="4"/>
      <c r="E1" s="4"/>
      <c r="F1" s="4"/>
      <c r="G1" s="4"/>
      <c r="H1" s="4"/>
      <c r="I1" s="4"/>
      <c r="J1" s="4"/>
      <c r="K1" s="4"/>
      <c r="L1" s="4"/>
      <c r="M1" s="4"/>
    </row>
    <row r="2" spans="1:13" ht="16.5">
      <c r="A2" s="4"/>
      <c r="B2" s="4"/>
      <c r="C2" s="4"/>
      <c r="D2" s="4"/>
      <c r="E2" s="4"/>
      <c r="F2" s="4"/>
      <c r="G2" s="4"/>
      <c r="H2" s="4"/>
      <c r="I2" s="4"/>
      <c r="J2" s="4"/>
      <c r="K2" s="4"/>
      <c r="L2" s="4"/>
      <c r="M2" s="4"/>
    </row>
    <row r="3" spans="1:13" ht="16.5">
      <c r="A3" s="4"/>
      <c r="B3" s="4"/>
      <c r="C3" s="4"/>
      <c r="D3" s="4"/>
      <c r="E3" s="4"/>
      <c r="F3" s="4"/>
      <c r="G3" s="4"/>
      <c r="H3" s="4"/>
      <c r="I3" s="4"/>
      <c r="J3" s="4"/>
      <c r="K3" s="4"/>
      <c r="L3" s="4"/>
      <c r="M3" s="4"/>
    </row>
    <row r="4" spans="1:13" ht="16.5">
      <c r="A4" s="4"/>
      <c r="B4" s="4"/>
      <c r="C4" s="4"/>
      <c r="D4" s="4"/>
      <c r="E4" s="4"/>
      <c r="F4" s="4"/>
      <c r="G4" s="4"/>
      <c r="H4" s="4"/>
      <c r="I4" s="4"/>
      <c r="J4" s="4"/>
      <c r="K4" s="4"/>
      <c r="L4" s="4"/>
      <c r="M4" s="4"/>
    </row>
    <row r="5" spans="1:13" ht="16.5">
      <c r="A5" s="4"/>
      <c r="B5" s="4"/>
      <c r="C5" s="4"/>
      <c r="D5" s="4"/>
      <c r="E5" s="4"/>
      <c r="F5" s="4"/>
      <c r="G5" s="4"/>
      <c r="H5" s="4"/>
      <c r="I5" s="4"/>
      <c r="J5" s="4"/>
      <c r="K5" s="4"/>
      <c r="L5" s="4"/>
      <c r="M5" s="4"/>
    </row>
    <row r="6" spans="1:13" ht="24">
      <c r="A6" s="266" t="s">
        <v>84</v>
      </c>
      <c r="B6" s="266"/>
      <c r="C6" s="266"/>
      <c r="D6" s="266"/>
      <c r="E6" s="266"/>
      <c r="F6" s="266"/>
      <c r="G6" s="266"/>
      <c r="H6" s="266"/>
      <c r="I6" s="266"/>
      <c r="J6" s="266"/>
      <c r="K6" s="266"/>
      <c r="L6" s="266"/>
      <c r="M6" s="266"/>
    </row>
    <row r="7" spans="1:13" ht="24">
      <c r="A7" s="13"/>
      <c r="B7" s="13"/>
      <c r="C7" s="13"/>
      <c r="D7" s="13"/>
      <c r="E7" s="13"/>
      <c r="F7" s="13"/>
      <c r="G7" s="13"/>
      <c r="H7" s="13"/>
      <c r="I7" s="13"/>
      <c r="J7" s="13"/>
      <c r="K7" s="13"/>
      <c r="L7" s="13"/>
      <c r="M7" s="13"/>
    </row>
    <row r="8" spans="1:13" ht="24">
      <c r="A8" s="266" t="s">
        <v>19</v>
      </c>
      <c r="B8" s="266"/>
      <c r="C8" s="266"/>
      <c r="D8" s="266"/>
      <c r="E8" s="266"/>
      <c r="F8" s="266"/>
      <c r="G8" s="266"/>
      <c r="H8" s="266"/>
      <c r="I8" s="266"/>
      <c r="J8" s="266"/>
      <c r="K8" s="266"/>
      <c r="L8" s="266"/>
      <c r="M8" s="266"/>
    </row>
    <row r="9" spans="1:13" ht="24">
      <c r="A9" s="13"/>
      <c r="B9" s="13"/>
      <c r="C9" s="13"/>
      <c r="D9" s="13"/>
      <c r="E9" s="13"/>
      <c r="F9" s="13"/>
      <c r="G9" s="13"/>
      <c r="H9" s="13"/>
      <c r="I9" s="13"/>
      <c r="J9" s="13"/>
      <c r="K9" s="13"/>
      <c r="L9" s="13"/>
      <c r="M9" s="13"/>
    </row>
    <row r="10" spans="1:13" ht="24">
      <c r="A10" s="266" t="s">
        <v>79</v>
      </c>
      <c r="B10" s="266"/>
      <c r="C10" s="266"/>
      <c r="D10" s="266"/>
      <c r="E10" s="266"/>
      <c r="F10" s="266"/>
      <c r="G10" s="266"/>
      <c r="H10" s="266"/>
      <c r="I10" s="266"/>
      <c r="J10" s="266"/>
      <c r="K10" s="266"/>
      <c r="L10" s="266"/>
      <c r="M10" s="266"/>
    </row>
    <row r="11" spans="1:13" ht="24">
      <c r="A11" s="266"/>
      <c r="B11" s="266"/>
      <c r="C11" s="266"/>
      <c r="D11" s="266"/>
      <c r="E11" s="266"/>
      <c r="F11" s="266"/>
      <c r="G11" s="266"/>
      <c r="H11" s="266"/>
      <c r="I11" s="266"/>
      <c r="J11" s="266"/>
      <c r="K11" s="266"/>
      <c r="L11" s="266"/>
      <c r="M11" s="266"/>
    </row>
    <row r="12" spans="1:13" ht="24">
      <c r="A12" s="266" t="s">
        <v>156</v>
      </c>
      <c r="B12" s="266"/>
      <c r="C12" s="266"/>
      <c r="D12" s="266"/>
      <c r="E12" s="266"/>
      <c r="F12" s="266"/>
      <c r="G12" s="266"/>
      <c r="H12" s="266"/>
      <c r="I12" s="266"/>
      <c r="J12" s="266"/>
      <c r="K12" s="266"/>
      <c r="L12" s="266"/>
      <c r="M12" s="266"/>
    </row>
    <row r="13" spans="1:13" ht="24">
      <c r="A13" s="5"/>
      <c r="B13" s="5"/>
      <c r="C13" s="5"/>
      <c r="D13" s="5"/>
      <c r="E13" s="5"/>
      <c r="F13" s="5"/>
      <c r="G13" s="5"/>
      <c r="H13" s="5"/>
      <c r="I13" s="5"/>
      <c r="J13" s="5"/>
      <c r="K13" s="5"/>
      <c r="L13" s="5"/>
      <c r="M13" s="5"/>
    </row>
    <row r="14" spans="1:13" ht="24">
      <c r="A14" s="266" t="s">
        <v>153</v>
      </c>
      <c r="B14" s="266"/>
      <c r="C14" s="266"/>
      <c r="D14" s="266"/>
      <c r="E14" s="266"/>
      <c r="F14" s="266"/>
      <c r="G14" s="266"/>
      <c r="H14" s="266"/>
      <c r="I14" s="266"/>
      <c r="J14" s="266"/>
      <c r="K14" s="266"/>
      <c r="L14" s="266"/>
      <c r="M14" s="266"/>
    </row>
    <row r="15" spans="1:13" ht="24">
      <c r="A15" s="13"/>
      <c r="B15" s="13"/>
      <c r="C15" s="13"/>
      <c r="D15" s="13"/>
      <c r="E15" s="13"/>
      <c r="F15" s="13"/>
      <c r="G15" s="13"/>
      <c r="H15" s="13"/>
      <c r="I15" s="13"/>
      <c r="J15" s="13"/>
      <c r="K15" s="13"/>
      <c r="L15" s="13"/>
      <c r="M15" s="13"/>
    </row>
    <row r="16" spans="1:13" ht="24">
      <c r="A16" s="266" t="s">
        <v>146</v>
      </c>
      <c r="B16" s="266"/>
      <c r="C16" s="266"/>
      <c r="D16" s="266"/>
      <c r="E16" s="266"/>
      <c r="F16" s="266"/>
      <c r="G16" s="266"/>
      <c r="H16" s="266"/>
      <c r="I16" s="266"/>
      <c r="J16" s="266"/>
      <c r="K16" s="266"/>
      <c r="L16" s="266"/>
      <c r="M16" s="266"/>
    </row>
    <row r="17" spans="1:13" ht="16.5">
      <c r="A17" s="4"/>
      <c r="B17" s="4"/>
      <c r="C17" s="4"/>
      <c r="D17" s="4"/>
      <c r="E17" s="4"/>
      <c r="F17" s="4"/>
      <c r="G17" s="4"/>
      <c r="H17" s="4"/>
      <c r="I17" s="4"/>
      <c r="J17" s="4"/>
      <c r="K17" s="4"/>
      <c r="L17" s="4"/>
      <c r="M17" s="4"/>
    </row>
    <row r="18" spans="1:13" ht="16.5">
      <c r="A18" s="4"/>
      <c r="B18" s="4"/>
      <c r="C18" s="4"/>
      <c r="D18" s="4"/>
      <c r="E18" s="4"/>
      <c r="F18" s="4"/>
      <c r="G18" s="4"/>
      <c r="H18" s="4"/>
      <c r="I18" s="4"/>
      <c r="J18" s="4"/>
      <c r="K18" s="4"/>
      <c r="L18" s="4"/>
      <c r="M18" s="4"/>
    </row>
    <row r="19" spans="1:13" ht="16.5">
      <c r="A19" s="4"/>
      <c r="B19" s="4"/>
      <c r="C19" s="4"/>
      <c r="D19" s="4"/>
      <c r="E19" s="4"/>
      <c r="F19" s="4"/>
      <c r="G19" s="4"/>
      <c r="H19" s="4"/>
      <c r="I19" s="4"/>
      <c r="J19" s="4"/>
      <c r="K19" s="4"/>
      <c r="L19" s="4"/>
      <c r="M19" s="4"/>
    </row>
    <row r="20" spans="1:13" ht="16.5">
      <c r="A20" s="4"/>
      <c r="B20" s="4"/>
      <c r="C20" s="4"/>
      <c r="D20" s="4"/>
      <c r="E20" s="4"/>
      <c r="F20" s="4"/>
      <c r="G20" s="4"/>
      <c r="H20" s="4"/>
      <c r="I20" s="4"/>
      <c r="J20" s="4"/>
      <c r="K20" s="4"/>
      <c r="L20" s="4"/>
      <c r="M20" s="4"/>
    </row>
  </sheetData>
  <mergeCells count="7">
    <mergeCell ref="A16:M16"/>
    <mergeCell ref="A11:M11"/>
    <mergeCell ref="A6:M6"/>
    <mergeCell ref="A8:M8"/>
    <mergeCell ref="A10:M10"/>
    <mergeCell ref="A14:M14"/>
    <mergeCell ref="A12:M12"/>
  </mergeCells>
  <printOptions horizontalCentered="1"/>
  <pageMargins left="1" right="1"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N44"/>
  <sheetViews>
    <sheetView workbookViewId="0" topLeftCell="E13">
      <selection activeCell="H24" sqref="H24"/>
    </sheetView>
  </sheetViews>
  <sheetFormatPr defaultColWidth="9.140625" defaultRowHeight="12.75"/>
  <cols>
    <col min="1" max="1" width="37.8515625" style="66" customWidth="1"/>
    <col min="2" max="2" width="20.28125" style="66" bestFit="1" customWidth="1"/>
    <col min="3" max="3" width="14.8515625" style="66" bestFit="1" customWidth="1"/>
    <col min="4" max="4" width="38.421875" style="66" bestFit="1" customWidth="1"/>
    <col min="5" max="5" width="11.57421875" style="66" customWidth="1"/>
    <col min="6" max="6" width="13.00390625" style="66" bestFit="1" customWidth="1"/>
    <col min="7" max="7" width="12.7109375" style="66" customWidth="1"/>
    <col min="8" max="8" width="12.421875" style="66" customWidth="1"/>
    <col min="9" max="9" width="14.28125" style="66" customWidth="1"/>
    <col min="10" max="10" width="12.57421875" style="66" customWidth="1"/>
    <col min="11" max="11" width="15.00390625" style="66" customWidth="1"/>
    <col min="12" max="16384" width="9.140625" style="66" customWidth="1"/>
  </cols>
  <sheetData>
    <row r="1" spans="1:14" ht="16.5">
      <c r="A1" s="278" t="s">
        <v>19</v>
      </c>
      <c r="B1" s="279"/>
      <c r="C1" s="279"/>
      <c r="D1" s="279"/>
      <c r="E1" s="279"/>
      <c r="F1" s="279"/>
      <c r="G1" s="279"/>
      <c r="H1" s="279"/>
      <c r="I1" s="279"/>
      <c r="J1" s="279"/>
      <c r="K1" s="279"/>
      <c r="L1" s="194"/>
      <c r="M1" s="194"/>
      <c r="N1" s="194"/>
    </row>
    <row r="2" spans="1:14" ht="16.5">
      <c r="A2" s="278" t="s">
        <v>28</v>
      </c>
      <c r="B2" s="279"/>
      <c r="C2" s="279"/>
      <c r="D2" s="279"/>
      <c r="E2" s="279"/>
      <c r="F2" s="279"/>
      <c r="G2" s="279"/>
      <c r="H2" s="279"/>
      <c r="I2" s="279"/>
      <c r="J2" s="279"/>
      <c r="K2" s="279"/>
      <c r="L2" s="65"/>
      <c r="M2" s="65"/>
      <c r="N2" s="194"/>
    </row>
    <row r="3" spans="1:14" ht="16.5">
      <c r="A3" s="278" t="s">
        <v>153</v>
      </c>
      <c r="B3" s="282"/>
      <c r="C3" s="282"/>
      <c r="D3" s="282"/>
      <c r="E3" s="282"/>
      <c r="F3" s="282"/>
      <c r="G3" s="282"/>
      <c r="H3" s="282"/>
      <c r="I3" s="282"/>
      <c r="J3" s="282"/>
      <c r="K3" s="282"/>
      <c r="L3" s="194"/>
      <c r="M3" s="194"/>
      <c r="N3" s="194"/>
    </row>
    <row r="4" spans="1:14" ht="16.5">
      <c r="A4" s="278" t="s">
        <v>86</v>
      </c>
      <c r="B4" s="282"/>
      <c r="C4" s="282"/>
      <c r="D4" s="282"/>
      <c r="E4" s="282"/>
      <c r="F4" s="282"/>
      <c r="G4" s="282"/>
      <c r="H4" s="282"/>
      <c r="I4" s="282"/>
      <c r="J4" s="282"/>
      <c r="K4" s="282"/>
      <c r="L4" s="194"/>
      <c r="M4" s="194"/>
      <c r="N4" s="194"/>
    </row>
    <row r="5" spans="1:11" ht="16.5" thickBot="1">
      <c r="A5" s="92"/>
      <c r="B5" s="92"/>
      <c r="C5" s="92"/>
      <c r="D5" s="92"/>
      <c r="E5" s="92"/>
      <c r="F5" s="92"/>
      <c r="G5" s="92"/>
      <c r="H5" s="92"/>
      <c r="I5" s="92"/>
      <c r="J5" s="92"/>
      <c r="K5" s="92"/>
    </row>
    <row r="6" spans="1:11" ht="16.5">
      <c r="A6" s="229" t="s">
        <v>42</v>
      </c>
      <c r="B6" s="69"/>
      <c r="C6" s="69"/>
      <c r="D6" s="69"/>
      <c r="E6" s="69"/>
      <c r="F6" s="69"/>
      <c r="G6" s="69"/>
      <c r="H6" s="70"/>
      <c r="I6" s="69" t="s">
        <v>43</v>
      </c>
      <c r="J6" s="69"/>
      <c r="K6" s="70"/>
    </row>
    <row r="7" spans="1:11" ht="16.5" thickBot="1">
      <c r="A7" s="76"/>
      <c r="B7" s="77"/>
      <c r="C7" s="77"/>
      <c r="D7" s="77"/>
      <c r="E7" s="77"/>
      <c r="F7" s="77"/>
      <c r="G7" s="77"/>
      <c r="H7" s="78"/>
      <c r="I7" s="77"/>
      <c r="J7" s="255">
        <v>38749</v>
      </c>
      <c r="K7" s="256"/>
    </row>
    <row r="8" spans="1:11" ht="15.75">
      <c r="A8" s="79" t="s">
        <v>44</v>
      </c>
      <c r="B8" s="74"/>
      <c r="C8" s="74"/>
      <c r="D8" s="74" t="s">
        <v>28</v>
      </c>
      <c r="E8" s="74"/>
      <c r="F8" s="74"/>
      <c r="G8" s="75"/>
      <c r="H8" s="74" t="s">
        <v>45</v>
      </c>
      <c r="I8" s="74"/>
      <c r="J8" s="74"/>
      <c r="K8" s="75"/>
    </row>
    <row r="9" spans="1:11" ht="16.5" thickBot="1">
      <c r="A9" s="76"/>
      <c r="B9" s="77"/>
      <c r="C9" s="77"/>
      <c r="D9" s="102" t="s">
        <v>128</v>
      </c>
      <c r="E9" s="77"/>
      <c r="F9" s="77"/>
      <c r="G9" s="78"/>
      <c r="H9" s="77" t="s">
        <v>6</v>
      </c>
      <c r="I9" s="77"/>
      <c r="J9" s="77"/>
      <c r="K9" s="78"/>
    </row>
    <row r="10" spans="1:11" ht="79.5" thickBot="1">
      <c r="A10" s="141" t="s">
        <v>46</v>
      </c>
      <c r="B10" s="105" t="s">
        <v>47</v>
      </c>
      <c r="C10" s="105" t="s">
        <v>48</v>
      </c>
      <c r="D10" s="105" t="s">
        <v>49</v>
      </c>
      <c r="E10" s="162" t="s">
        <v>50</v>
      </c>
      <c r="F10" s="105" t="s">
        <v>51</v>
      </c>
      <c r="G10" s="250" t="s">
        <v>34</v>
      </c>
      <c r="H10" s="84" t="s">
        <v>35</v>
      </c>
      <c r="I10" s="84" t="s">
        <v>52</v>
      </c>
      <c r="J10" s="105" t="s">
        <v>53</v>
      </c>
      <c r="K10" s="105" t="s">
        <v>54</v>
      </c>
    </row>
    <row r="11" spans="1:11" ht="15.75">
      <c r="A11" s="134"/>
      <c r="B11" s="135"/>
      <c r="C11" s="135"/>
      <c r="D11" s="135"/>
      <c r="E11" s="135"/>
      <c r="F11" s="135"/>
      <c r="G11" s="249"/>
      <c r="H11" s="231"/>
      <c r="I11" s="232"/>
      <c r="J11" s="143"/>
      <c r="K11" s="143"/>
    </row>
    <row r="12" spans="1:11" ht="15.75">
      <c r="A12" s="134" t="s">
        <v>59</v>
      </c>
      <c r="B12" s="135"/>
      <c r="C12" s="135"/>
      <c r="D12" s="135"/>
      <c r="E12" s="135"/>
      <c r="F12" s="135"/>
      <c r="G12" s="249"/>
      <c r="H12" s="231"/>
      <c r="I12" s="232"/>
      <c r="J12" s="143"/>
      <c r="K12" s="143"/>
    </row>
    <row r="13" spans="1:11" ht="15.75">
      <c r="A13" s="138" t="s">
        <v>70</v>
      </c>
      <c r="B13" s="135"/>
      <c r="C13" s="135"/>
      <c r="D13" s="135"/>
      <c r="E13" s="135"/>
      <c r="F13" s="135"/>
      <c r="G13" s="249"/>
      <c r="H13" s="231"/>
      <c r="I13" s="232"/>
      <c r="J13" s="143"/>
      <c r="K13" s="143"/>
    </row>
    <row r="14" spans="1:11" ht="15.75">
      <c r="A14" s="134" t="s">
        <v>14</v>
      </c>
      <c r="B14" s="135" t="s">
        <v>25</v>
      </c>
      <c r="C14" s="135" t="s">
        <v>30</v>
      </c>
      <c r="D14" s="135" t="s">
        <v>15</v>
      </c>
      <c r="E14" s="233" t="s">
        <v>137</v>
      </c>
      <c r="F14" s="135" t="s">
        <v>59</v>
      </c>
      <c r="G14" s="249">
        <v>1</v>
      </c>
      <c r="H14" s="118">
        <v>0.893</v>
      </c>
      <c r="I14" s="232" t="s">
        <v>16</v>
      </c>
      <c r="J14" s="143"/>
      <c r="K14" s="143"/>
    </row>
    <row r="15" spans="1:11" ht="15.75">
      <c r="A15" s="134" t="s">
        <v>17</v>
      </c>
      <c r="B15" s="135" t="s">
        <v>25</v>
      </c>
      <c r="C15" s="135" t="s">
        <v>30</v>
      </c>
      <c r="D15" s="135" t="s">
        <v>15</v>
      </c>
      <c r="E15" s="233" t="s">
        <v>137</v>
      </c>
      <c r="F15" s="135" t="s">
        <v>59</v>
      </c>
      <c r="G15" s="249">
        <v>1</v>
      </c>
      <c r="H15" s="118">
        <v>0.448</v>
      </c>
      <c r="I15" s="232" t="s">
        <v>16</v>
      </c>
      <c r="J15" s="143"/>
      <c r="K15" s="143"/>
    </row>
    <row r="16" spans="1:11" ht="12.75" customHeight="1">
      <c r="A16" s="134" t="s">
        <v>85</v>
      </c>
      <c r="B16" s="135" t="s">
        <v>25</v>
      </c>
      <c r="C16" s="135" t="s">
        <v>30</v>
      </c>
      <c r="D16" s="135" t="s">
        <v>15</v>
      </c>
      <c r="E16" s="233" t="s">
        <v>137</v>
      </c>
      <c r="F16" s="135" t="s">
        <v>59</v>
      </c>
      <c r="G16" s="249">
        <v>1</v>
      </c>
      <c r="H16" s="118">
        <v>0.942</v>
      </c>
      <c r="I16" s="232" t="s">
        <v>16</v>
      </c>
      <c r="J16" s="143"/>
      <c r="K16" s="143"/>
    </row>
    <row r="17" spans="1:11" ht="15.75">
      <c r="A17" s="134" t="s">
        <v>18</v>
      </c>
      <c r="B17" s="135" t="s">
        <v>25</v>
      </c>
      <c r="C17" s="135" t="s">
        <v>30</v>
      </c>
      <c r="D17" s="135" t="s">
        <v>15</v>
      </c>
      <c r="E17" s="233" t="s">
        <v>137</v>
      </c>
      <c r="F17" s="135" t="s">
        <v>59</v>
      </c>
      <c r="G17" s="249">
        <v>1</v>
      </c>
      <c r="H17" s="118">
        <v>4.974</v>
      </c>
      <c r="I17" s="232" t="s">
        <v>16</v>
      </c>
      <c r="J17" s="143"/>
      <c r="K17" s="143"/>
    </row>
    <row r="18" spans="1:11" ht="15.75">
      <c r="A18" s="134"/>
      <c r="B18" s="135"/>
      <c r="C18" s="135"/>
      <c r="D18" s="135"/>
      <c r="E18" s="144"/>
      <c r="F18" s="135"/>
      <c r="G18" s="249"/>
      <c r="H18" s="231"/>
      <c r="I18" s="232"/>
      <c r="J18" s="143"/>
      <c r="K18" s="143"/>
    </row>
    <row r="19" spans="1:11" ht="15.75">
      <c r="A19" s="134" t="s">
        <v>64</v>
      </c>
      <c r="B19" s="135"/>
      <c r="C19" s="135"/>
      <c r="D19" s="135"/>
      <c r="E19" s="144"/>
      <c r="F19" s="135"/>
      <c r="G19" s="249"/>
      <c r="H19" s="231"/>
      <c r="I19" s="232"/>
      <c r="J19" s="143"/>
      <c r="K19" s="143"/>
    </row>
    <row r="20" spans="1:11" ht="15.75">
      <c r="A20" s="138" t="s">
        <v>70</v>
      </c>
      <c r="B20" s="135" t="s">
        <v>25</v>
      </c>
      <c r="C20" s="135" t="s">
        <v>30</v>
      </c>
      <c r="D20" s="135" t="s">
        <v>15</v>
      </c>
      <c r="E20" s="234" t="s">
        <v>149</v>
      </c>
      <c r="F20" s="135" t="s">
        <v>64</v>
      </c>
      <c r="G20" s="249">
        <v>1</v>
      </c>
      <c r="H20" s="231">
        <v>0.719</v>
      </c>
      <c r="I20" s="232" t="s">
        <v>16</v>
      </c>
      <c r="J20" s="143"/>
      <c r="K20" s="143"/>
    </row>
    <row r="21" spans="1:11" ht="15.75">
      <c r="A21" s="134" t="s">
        <v>14</v>
      </c>
      <c r="B21" s="135" t="s">
        <v>75</v>
      </c>
      <c r="C21" s="135" t="s">
        <v>72</v>
      </c>
      <c r="D21" s="135" t="s">
        <v>15</v>
      </c>
      <c r="E21" s="233" t="s">
        <v>150</v>
      </c>
      <c r="F21" s="135" t="s">
        <v>64</v>
      </c>
      <c r="G21" s="249">
        <v>1</v>
      </c>
      <c r="H21" s="231">
        <v>1.538</v>
      </c>
      <c r="I21" s="232" t="s">
        <v>16</v>
      </c>
      <c r="J21" s="143"/>
      <c r="K21" s="143"/>
    </row>
    <row r="22" spans="1:11" ht="15.75">
      <c r="A22" s="134" t="s">
        <v>17</v>
      </c>
      <c r="B22" s="135" t="s">
        <v>25</v>
      </c>
      <c r="C22" s="135" t="s">
        <v>30</v>
      </c>
      <c r="D22" s="135" t="s">
        <v>15</v>
      </c>
      <c r="E22" s="234" t="s">
        <v>149</v>
      </c>
      <c r="F22" s="135" t="s">
        <v>64</v>
      </c>
      <c r="G22" s="249">
        <v>1</v>
      </c>
      <c r="H22" s="231">
        <v>0.541</v>
      </c>
      <c r="I22" s="232" t="s">
        <v>16</v>
      </c>
      <c r="J22" s="143"/>
      <c r="K22" s="143"/>
    </row>
    <row r="23" spans="1:11" ht="12.75" customHeight="1">
      <c r="A23" s="134" t="s">
        <v>85</v>
      </c>
      <c r="B23" s="135" t="s">
        <v>75</v>
      </c>
      <c r="C23" s="135" t="s">
        <v>72</v>
      </c>
      <c r="D23" s="135" t="s">
        <v>15</v>
      </c>
      <c r="E23" s="233" t="s">
        <v>150</v>
      </c>
      <c r="F23" s="135" t="s">
        <v>64</v>
      </c>
      <c r="G23" s="249">
        <v>1</v>
      </c>
      <c r="H23" s="231">
        <v>4.828</v>
      </c>
      <c r="I23" s="232" t="s">
        <v>16</v>
      </c>
      <c r="J23" s="143"/>
      <c r="K23" s="143"/>
    </row>
    <row r="24" spans="1:11" ht="15.75">
      <c r="A24" s="134" t="s">
        <v>18</v>
      </c>
      <c r="B24" s="135"/>
      <c r="C24" s="135"/>
      <c r="D24" s="135"/>
      <c r="E24" s="135"/>
      <c r="F24" s="135"/>
      <c r="G24" s="249"/>
      <c r="H24" s="235"/>
      <c r="I24" s="232"/>
      <c r="J24" s="143"/>
      <c r="K24" s="143"/>
    </row>
    <row r="25" spans="1:11" ht="15.75">
      <c r="A25" s="134"/>
      <c r="B25" s="135"/>
      <c r="C25" s="135"/>
      <c r="D25" s="135"/>
      <c r="E25" s="135"/>
      <c r="F25" s="135"/>
      <c r="G25" s="249"/>
      <c r="H25" s="231"/>
      <c r="I25" s="232"/>
      <c r="J25" s="143"/>
      <c r="K25" s="143"/>
    </row>
    <row r="26" spans="1:11" ht="15.75">
      <c r="A26" s="134" t="s">
        <v>65</v>
      </c>
      <c r="B26" s="135"/>
      <c r="C26" s="135"/>
      <c r="D26" s="135"/>
      <c r="E26" s="135"/>
      <c r="F26" s="135"/>
      <c r="G26" s="249"/>
      <c r="H26" s="231"/>
      <c r="I26" s="232"/>
      <c r="J26" s="143"/>
      <c r="K26" s="143"/>
    </row>
    <row r="27" spans="1:11" ht="15.75">
      <c r="A27" s="138" t="s">
        <v>70</v>
      </c>
      <c r="B27" s="135" t="s">
        <v>75</v>
      </c>
      <c r="C27" s="135" t="s">
        <v>72</v>
      </c>
      <c r="D27" s="135" t="s">
        <v>15</v>
      </c>
      <c r="E27" s="135" t="s">
        <v>72</v>
      </c>
      <c r="F27" s="135" t="s">
        <v>65</v>
      </c>
      <c r="G27" s="249">
        <v>1</v>
      </c>
      <c r="H27" s="231">
        <v>0.981</v>
      </c>
      <c r="I27" s="232" t="s">
        <v>16</v>
      </c>
      <c r="J27" s="143"/>
      <c r="K27" s="143"/>
    </row>
    <row r="28" spans="1:11" ht="15.75">
      <c r="A28" s="134" t="s">
        <v>14</v>
      </c>
      <c r="B28" s="135" t="s">
        <v>75</v>
      </c>
      <c r="C28" s="135" t="s">
        <v>72</v>
      </c>
      <c r="D28" s="135" t="s">
        <v>15</v>
      </c>
      <c r="E28" s="135" t="s">
        <v>72</v>
      </c>
      <c r="F28" s="135" t="s">
        <v>65</v>
      </c>
      <c r="G28" s="249">
        <v>1</v>
      </c>
      <c r="H28" s="231">
        <v>0.494</v>
      </c>
      <c r="I28" s="232" t="s">
        <v>16</v>
      </c>
      <c r="J28" s="143"/>
      <c r="K28" s="143"/>
    </row>
    <row r="29" spans="1:11" ht="15.75">
      <c r="A29" s="134" t="s">
        <v>17</v>
      </c>
      <c r="B29" s="135" t="s">
        <v>75</v>
      </c>
      <c r="C29" s="135" t="s">
        <v>72</v>
      </c>
      <c r="D29" s="135" t="s">
        <v>15</v>
      </c>
      <c r="E29" s="135" t="s">
        <v>72</v>
      </c>
      <c r="F29" s="135" t="s">
        <v>65</v>
      </c>
      <c r="G29" s="249">
        <v>1</v>
      </c>
      <c r="H29" s="231">
        <v>1.036</v>
      </c>
      <c r="I29" s="232" t="s">
        <v>16</v>
      </c>
      <c r="J29" s="143"/>
      <c r="K29" s="143"/>
    </row>
    <row r="30" spans="1:11" ht="15.75">
      <c r="A30" s="134" t="s">
        <v>85</v>
      </c>
      <c r="B30" s="135" t="s">
        <v>75</v>
      </c>
      <c r="C30" s="135" t="s">
        <v>72</v>
      </c>
      <c r="D30" s="135" t="s">
        <v>15</v>
      </c>
      <c r="E30" s="135" t="s">
        <v>72</v>
      </c>
      <c r="F30" s="135" t="s">
        <v>65</v>
      </c>
      <c r="G30" s="249">
        <v>1</v>
      </c>
      <c r="H30" s="231">
        <v>5.574</v>
      </c>
      <c r="I30" s="232" t="s">
        <v>16</v>
      </c>
      <c r="J30" s="143"/>
      <c r="K30" s="143"/>
    </row>
    <row r="31" spans="1:11" ht="15.75">
      <c r="A31" s="134" t="s">
        <v>18</v>
      </c>
      <c r="B31" s="135"/>
      <c r="C31" s="135"/>
      <c r="D31" s="135"/>
      <c r="E31" s="135"/>
      <c r="F31" s="135"/>
      <c r="G31" s="249"/>
      <c r="H31" s="235"/>
      <c r="I31" s="232"/>
      <c r="J31" s="143"/>
      <c r="K31" s="143"/>
    </row>
    <row r="32" spans="1:11" ht="15.75">
      <c r="A32" s="134"/>
      <c r="B32" s="135"/>
      <c r="C32" s="135"/>
      <c r="D32" s="135"/>
      <c r="E32" s="135"/>
      <c r="F32" s="135"/>
      <c r="G32" s="249"/>
      <c r="H32" s="231"/>
      <c r="I32" s="232"/>
      <c r="J32" s="143"/>
      <c r="K32" s="143"/>
    </row>
    <row r="33" spans="1:11" ht="15.75">
      <c r="A33" s="134" t="s">
        <v>88</v>
      </c>
      <c r="B33" s="135"/>
      <c r="C33" s="135"/>
      <c r="D33" s="135"/>
      <c r="E33" s="135"/>
      <c r="F33" s="135"/>
      <c r="G33" s="249"/>
      <c r="H33" s="231"/>
      <c r="I33" s="232"/>
      <c r="J33" s="143"/>
      <c r="K33" s="143"/>
    </row>
    <row r="34" spans="1:11" ht="15.75">
      <c r="A34" s="138" t="s">
        <v>70</v>
      </c>
      <c r="B34" s="135" t="s">
        <v>75</v>
      </c>
      <c r="C34" s="135" t="s">
        <v>72</v>
      </c>
      <c r="D34" s="135" t="s">
        <v>15</v>
      </c>
      <c r="E34" s="135" t="s">
        <v>72</v>
      </c>
      <c r="F34" s="135" t="s">
        <v>88</v>
      </c>
      <c r="G34" s="249">
        <v>1</v>
      </c>
      <c r="H34" s="231">
        <v>0.76</v>
      </c>
      <c r="I34" s="232" t="s">
        <v>16</v>
      </c>
      <c r="J34" s="143"/>
      <c r="K34" s="143"/>
    </row>
    <row r="35" spans="1:11" ht="15.75">
      <c r="A35" s="134" t="s">
        <v>14</v>
      </c>
      <c r="B35" s="135" t="s">
        <v>75</v>
      </c>
      <c r="C35" s="135" t="s">
        <v>72</v>
      </c>
      <c r="D35" s="135" t="s">
        <v>15</v>
      </c>
      <c r="E35" s="135" t="s">
        <v>72</v>
      </c>
      <c r="F35" s="135" t="s">
        <v>88</v>
      </c>
      <c r="G35" s="249">
        <v>1</v>
      </c>
      <c r="H35" s="231">
        <v>1.626</v>
      </c>
      <c r="I35" s="232" t="s">
        <v>16</v>
      </c>
      <c r="J35" s="143"/>
      <c r="K35" s="143"/>
    </row>
    <row r="36" spans="1:11" ht="15.75">
      <c r="A36" s="134" t="s">
        <v>17</v>
      </c>
      <c r="B36" s="135" t="s">
        <v>75</v>
      </c>
      <c r="C36" s="135" t="s">
        <v>72</v>
      </c>
      <c r="D36" s="135" t="s">
        <v>15</v>
      </c>
      <c r="E36" s="135" t="s">
        <v>72</v>
      </c>
      <c r="F36" s="135" t="s">
        <v>88</v>
      </c>
      <c r="G36" s="249">
        <v>1</v>
      </c>
      <c r="H36" s="231">
        <v>0.572</v>
      </c>
      <c r="I36" s="232" t="s">
        <v>16</v>
      </c>
      <c r="J36" s="143"/>
      <c r="K36" s="143"/>
    </row>
    <row r="37" spans="1:11" ht="15.75">
      <c r="A37" s="134" t="s">
        <v>85</v>
      </c>
      <c r="B37" s="135" t="s">
        <v>75</v>
      </c>
      <c r="C37" s="135" t="s">
        <v>72</v>
      </c>
      <c r="D37" s="135" t="s">
        <v>15</v>
      </c>
      <c r="E37" s="135" t="s">
        <v>72</v>
      </c>
      <c r="F37" s="135" t="s">
        <v>88</v>
      </c>
      <c r="G37" s="249">
        <v>1</v>
      </c>
      <c r="H37" s="231">
        <v>5.334</v>
      </c>
      <c r="I37" s="232" t="s">
        <v>16</v>
      </c>
      <c r="J37" s="143"/>
      <c r="K37" s="143"/>
    </row>
    <row r="38" spans="1:11" ht="15.75">
      <c r="A38" s="134" t="s">
        <v>18</v>
      </c>
      <c r="B38" s="135"/>
      <c r="C38" s="135"/>
      <c r="D38" s="135"/>
      <c r="E38" s="135"/>
      <c r="F38" s="135"/>
      <c r="G38" s="249"/>
      <c r="H38" s="235"/>
      <c r="I38" s="232"/>
      <c r="J38" s="143"/>
      <c r="K38" s="143"/>
    </row>
    <row r="39" spans="1:11" ht="16.5" thickBot="1">
      <c r="A39" s="133"/>
      <c r="B39" s="236"/>
      <c r="C39" s="236"/>
      <c r="D39" s="236"/>
      <c r="E39" s="237"/>
      <c r="F39" s="236"/>
      <c r="G39" s="251"/>
      <c r="H39" s="238"/>
      <c r="I39" s="239"/>
      <c r="J39" s="142"/>
      <c r="K39" s="142"/>
    </row>
    <row r="44" ht="15">
      <c r="A44" s="240"/>
    </row>
  </sheetData>
  <mergeCells count="5">
    <mergeCell ref="J7:K7"/>
    <mergeCell ref="A1:K1"/>
    <mergeCell ref="A2:K2"/>
    <mergeCell ref="A3:K3"/>
    <mergeCell ref="A4:K4"/>
  </mergeCells>
  <printOptions/>
  <pageMargins left="0.75" right="0.75" top="1" bottom="1" header="0.5" footer="0.5"/>
  <pageSetup fitToHeight="1" fitToWidth="1" horizontalDpi="600" verticalDpi="600" orientation="landscape" scale="60" r:id="rId1"/>
  <headerFooter alignWithMargins="0">
    <oddFooter>&amp;CP-1 Shopping List - Item Number 23
Page 8 of 12&amp;RP5a - Procurement History and Planning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15"/>
  <sheetViews>
    <sheetView zoomScale="75" zoomScaleNormal="75" workbookViewId="0" topLeftCell="A7">
      <selection activeCell="B12" sqref="B12"/>
    </sheetView>
  </sheetViews>
  <sheetFormatPr defaultColWidth="9.140625" defaultRowHeight="12.75"/>
  <cols>
    <col min="1" max="1" width="13.140625" style="66" customWidth="1"/>
    <col min="2" max="2" width="13.57421875" style="66" customWidth="1"/>
    <col min="3" max="3" width="14.00390625" style="66" hidden="1" customWidth="1"/>
    <col min="4" max="4" width="13.7109375" style="66" customWidth="1"/>
    <col min="5" max="5" width="14.57421875" style="66" customWidth="1"/>
    <col min="6" max="6" width="15.00390625" style="66" customWidth="1"/>
    <col min="7" max="7" width="16.00390625" style="66" customWidth="1"/>
    <col min="8" max="8" width="14.140625" style="66" customWidth="1"/>
    <col min="9" max="9" width="15.140625" style="66" customWidth="1"/>
    <col min="10" max="10" width="16.140625" style="66" customWidth="1"/>
    <col min="11" max="11" width="12.57421875" style="66" customWidth="1"/>
    <col min="12" max="12" width="8.421875" style="66" bestFit="1" customWidth="1"/>
    <col min="13" max="16384" width="9.140625" style="66" customWidth="1"/>
  </cols>
  <sheetData>
    <row r="1" spans="1:13" ht="16.5">
      <c r="A1" s="278" t="s">
        <v>19</v>
      </c>
      <c r="B1" s="279"/>
      <c r="C1" s="279"/>
      <c r="D1" s="279"/>
      <c r="E1" s="279"/>
      <c r="F1" s="279"/>
      <c r="G1" s="279"/>
      <c r="H1" s="279"/>
      <c r="I1" s="279"/>
      <c r="J1" s="279"/>
      <c r="K1" s="279"/>
      <c r="L1" s="279"/>
      <c r="M1" s="65"/>
    </row>
    <row r="2" spans="1:13" ht="16.5">
      <c r="A2" s="278" t="s">
        <v>28</v>
      </c>
      <c r="B2" s="279"/>
      <c r="C2" s="279"/>
      <c r="D2" s="279"/>
      <c r="E2" s="279"/>
      <c r="F2" s="279"/>
      <c r="G2" s="279"/>
      <c r="H2" s="279"/>
      <c r="I2" s="279"/>
      <c r="J2" s="279"/>
      <c r="K2" s="279"/>
      <c r="L2" s="279"/>
      <c r="M2" s="65"/>
    </row>
    <row r="3" spans="1:13" ht="16.5">
      <c r="A3" s="278" t="s">
        <v>153</v>
      </c>
      <c r="B3" s="279"/>
      <c r="C3" s="279"/>
      <c r="D3" s="279"/>
      <c r="E3" s="279"/>
      <c r="F3" s="279"/>
      <c r="G3" s="279"/>
      <c r="H3" s="279"/>
      <c r="I3" s="279"/>
      <c r="J3" s="279"/>
      <c r="K3" s="279"/>
      <c r="L3" s="279"/>
      <c r="M3" s="65"/>
    </row>
    <row r="4" spans="1:13" ht="16.5">
      <c r="A4" s="278" t="s">
        <v>86</v>
      </c>
      <c r="B4" s="279"/>
      <c r="C4" s="279"/>
      <c r="D4" s="279"/>
      <c r="E4" s="279"/>
      <c r="F4" s="279"/>
      <c r="G4" s="279"/>
      <c r="H4" s="279"/>
      <c r="I4" s="279"/>
      <c r="J4" s="279"/>
      <c r="K4" s="279"/>
      <c r="L4" s="279"/>
      <c r="M4" s="65"/>
    </row>
    <row r="5" spans="1:12" ht="16.5" thickBot="1">
      <c r="A5" s="67"/>
      <c r="B5" s="67"/>
      <c r="C5" s="67"/>
      <c r="D5" s="67"/>
      <c r="E5" s="67"/>
      <c r="F5" s="67"/>
      <c r="G5" s="67"/>
      <c r="H5" s="67"/>
      <c r="I5" s="67"/>
      <c r="J5" s="67"/>
      <c r="K5" s="67"/>
      <c r="L5" s="67"/>
    </row>
    <row r="6" spans="1:12" ht="16.5">
      <c r="A6" s="68"/>
      <c r="B6" s="69"/>
      <c r="C6" s="69"/>
      <c r="D6" s="69"/>
      <c r="E6" s="69"/>
      <c r="F6" s="69"/>
      <c r="G6" s="70"/>
      <c r="H6" s="71" t="s">
        <v>56</v>
      </c>
      <c r="I6" s="69"/>
      <c r="J6" s="69"/>
      <c r="K6" s="69"/>
      <c r="L6" s="70"/>
    </row>
    <row r="7" spans="1:12" ht="16.5">
      <c r="A7" s="72" t="s">
        <v>57</v>
      </c>
      <c r="B7" s="73"/>
      <c r="C7" s="73"/>
      <c r="D7" s="73"/>
      <c r="E7" s="74"/>
      <c r="F7" s="74"/>
      <c r="G7" s="75"/>
      <c r="H7" s="74"/>
      <c r="I7" s="273">
        <v>38749</v>
      </c>
      <c r="J7" s="274"/>
      <c r="K7" s="74"/>
      <c r="L7" s="75"/>
    </row>
    <row r="8" spans="1:12" ht="16.5" thickBot="1">
      <c r="A8" s="76"/>
      <c r="B8" s="77"/>
      <c r="C8" s="77"/>
      <c r="D8" s="77"/>
      <c r="E8" s="77"/>
      <c r="F8" s="77"/>
      <c r="G8" s="78"/>
      <c r="H8" s="77"/>
      <c r="I8" s="77"/>
      <c r="J8" s="77"/>
      <c r="K8" s="77"/>
      <c r="L8" s="78"/>
    </row>
    <row r="9" spans="1:12" ht="16.5">
      <c r="A9" s="79"/>
      <c r="B9" s="74"/>
      <c r="C9" s="74"/>
      <c r="D9" s="69"/>
      <c r="E9" s="80"/>
      <c r="F9" s="74"/>
      <c r="G9" s="74"/>
      <c r="H9" s="229" t="s">
        <v>152</v>
      </c>
      <c r="I9" s="74"/>
      <c r="J9" s="74"/>
      <c r="K9" s="74"/>
      <c r="L9" s="75"/>
    </row>
    <row r="10" spans="1:12" ht="16.5">
      <c r="A10" s="81" t="s">
        <v>130</v>
      </c>
      <c r="B10" s="74"/>
      <c r="C10" s="74"/>
      <c r="D10" s="74"/>
      <c r="E10" s="80"/>
      <c r="F10" s="74"/>
      <c r="G10" s="74"/>
      <c r="H10" s="79" t="s">
        <v>143</v>
      </c>
      <c r="I10" s="74"/>
      <c r="J10" s="74"/>
      <c r="K10" s="74"/>
      <c r="L10" s="75"/>
    </row>
    <row r="11" spans="1:12" ht="17.25" thickBot="1">
      <c r="A11" s="81" t="s">
        <v>131</v>
      </c>
      <c r="B11" s="74"/>
      <c r="C11" s="74"/>
      <c r="D11" s="77"/>
      <c r="E11" s="74"/>
      <c r="F11" s="74"/>
      <c r="G11" s="74"/>
      <c r="H11" s="76"/>
      <c r="I11" s="74"/>
      <c r="J11" s="74"/>
      <c r="K11" s="74"/>
      <c r="L11" s="75"/>
    </row>
    <row r="12" spans="1:12" ht="48" thickBot="1">
      <c r="A12" s="83"/>
      <c r="B12" s="84" t="s">
        <v>58</v>
      </c>
      <c r="C12" s="84" t="s">
        <v>55</v>
      </c>
      <c r="D12" s="84" t="s">
        <v>59</v>
      </c>
      <c r="E12" s="84" t="s">
        <v>64</v>
      </c>
      <c r="F12" s="84" t="s">
        <v>65</v>
      </c>
      <c r="G12" s="84" t="s">
        <v>88</v>
      </c>
      <c r="H12" s="84" t="s">
        <v>89</v>
      </c>
      <c r="I12" s="85" t="s">
        <v>113</v>
      </c>
      <c r="J12" s="84" t="s">
        <v>114</v>
      </c>
      <c r="K12" s="84" t="s">
        <v>60</v>
      </c>
      <c r="L12" s="84" t="s">
        <v>61</v>
      </c>
    </row>
    <row r="13" spans="1:12" ht="17.25" thickBot="1">
      <c r="A13" s="86" t="s">
        <v>34</v>
      </c>
      <c r="B13" s="87"/>
      <c r="C13" s="87">
        <v>1</v>
      </c>
      <c r="D13" s="87">
        <v>0</v>
      </c>
      <c r="E13" s="87">
        <v>0</v>
      </c>
      <c r="F13" s="87">
        <v>0</v>
      </c>
      <c r="G13" s="87">
        <v>1</v>
      </c>
      <c r="H13" s="87">
        <v>0</v>
      </c>
      <c r="I13" s="87">
        <v>0</v>
      </c>
      <c r="J13" s="87">
        <v>0</v>
      </c>
      <c r="K13" s="87"/>
      <c r="L13" s="87"/>
    </row>
    <row r="14" spans="1:12" ht="30.75" customHeight="1" thickBot="1">
      <c r="A14" s="88" t="s">
        <v>63</v>
      </c>
      <c r="B14" s="89"/>
      <c r="C14" s="87">
        <v>0.892</v>
      </c>
      <c r="D14" s="89">
        <v>0</v>
      </c>
      <c r="E14" s="89">
        <v>0</v>
      </c>
      <c r="F14" s="89">
        <v>0</v>
      </c>
      <c r="G14" s="89">
        <v>0.279</v>
      </c>
      <c r="H14" s="89">
        <v>0</v>
      </c>
      <c r="I14" s="89">
        <v>0</v>
      </c>
      <c r="J14" s="89">
        <v>0</v>
      </c>
      <c r="K14" s="89"/>
      <c r="L14" s="89"/>
    </row>
    <row r="15" spans="1:12" s="192" customFormat="1" ht="228.75" customHeight="1" thickBot="1">
      <c r="A15" s="295" t="s">
        <v>155</v>
      </c>
      <c r="B15" s="296"/>
      <c r="C15" s="296"/>
      <c r="D15" s="296"/>
      <c r="E15" s="296"/>
      <c r="F15" s="296"/>
      <c r="G15" s="296"/>
      <c r="H15" s="296"/>
      <c r="I15" s="296"/>
      <c r="J15" s="296"/>
      <c r="K15" s="296"/>
      <c r="L15" s="297"/>
    </row>
  </sheetData>
  <mergeCells count="6">
    <mergeCell ref="A15:L15"/>
    <mergeCell ref="I7:J7"/>
    <mergeCell ref="A1:L1"/>
    <mergeCell ref="A2:L2"/>
    <mergeCell ref="A3:L3"/>
    <mergeCell ref="A4:L4"/>
  </mergeCells>
  <printOptions/>
  <pageMargins left="0.75" right="0.75" top="1" bottom="1" header="0.5" footer="0.5"/>
  <pageSetup fitToHeight="1" fitToWidth="1" horizontalDpi="600" verticalDpi="600" orientation="landscape" scale="81" r:id="rId1"/>
  <headerFooter alignWithMargins="0">
    <oddFooter>&amp;CP-1 Shopping List - Item Number 23
Page 9 of 12
&amp;RP40 - Budget Item Justification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0"/>
  <sheetViews>
    <sheetView zoomScale="75" zoomScaleNormal="75" workbookViewId="0" topLeftCell="A1">
      <selection activeCell="G9" sqref="G9"/>
    </sheetView>
  </sheetViews>
  <sheetFormatPr defaultColWidth="9.140625" defaultRowHeight="12.75"/>
  <cols>
    <col min="1" max="1" width="33.7109375" style="66" customWidth="1"/>
    <col min="2" max="2" width="9.28125" style="66" customWidth="1"/>
    <col min="3" max="3" width="11.8515625" style="66" customWidth="1"/>
    <col min="4" max="4" width="15.140625" style="66" customWidth="1"/>
    <col min="5" max="5" width="16.8515625" style="66" customWidth="1"/>
    <col min="6" max="6" width="11.7109375" style="66" customWidth="1"/>
    <col min="7" max="7" width="15.57421875" style="66" customWidth="1"/>
    <col min="8" max="8" width="17.8515625" style="66" customWidth="1"/>
    <col min="9" max="9" width="11.8515625" style="66" customWidth="1"/>
    <col min="10" max="10" width="13.8515625" style="66" customWidth="1"/>
    <col min="11" max="11" width="12.57421875" style="66" customWidth="1"/>
    <col min="12" max="12" width="11.57421875" style="66" customWidth="1"/>
    <col min="13" max="13" width="15.00390625" style="66" customWidth="1"/>
    <col min="14" max="14" width="16.57421875" style="66" customWidth="1"/>
    <col min="15" max="16384" width="9.140625" style="66" customWidth="1"/>
  </cols>
  <sheetData>
    <row r="1" spans="1:14" ht="16.5">
      <c r="A1" s="278" t="s">
        <v>19</v>
      </c>
      <c r="B1" s="282"/>
      <c r="C1" s="282"/>
      <c r="D1" s="282"/>
      <c r="E1" s="282"/>
      <c r="F1" s="282"/>
      <c r="G1" s="282"/>
      <c r="H1" s="282"/>
      <c r="I1" s="282"/>
      <c r="J1" s="282"/>
      <c r="K1" s="282"/>
      <c r="L1" s="282"/>
      <c r="M1" s="282"/>
      <c r="N1" s="282"/>
    </row>
    <row r="2" spans="1:14" ht="16.5">
      <c r="A2" s="278" t="s">
        <v>28</v>
      </c>
      <c r="B2" s="279"/>
      <c r="C2" s="279"/>
      <c r="D2" s="279"/>
      <c r="E2" s="279"/>
      <c r="F2" s="279"/>
      <c r="G2" s="279"/>
      <c r="H2" s="279"/>
      <c r="I2" s="279"/>
      <c r="J2" s="279"/>
      <c r="K2" s="279"/>
      <c r="L2" s="279"/>
      <c r="M2" s="279"/>
      <c r="N2" s="279"/>
    </row>
    <row r="3" spans="1:14" ht="16.5">
      <c r="A3" s="278" t="s">
        <v>153</v>
      </c>
      <c r="B3" s="282"/>
      <c r="C3" s="282"/>
      <c r="D3" s="282"/>
      <c r="E3" s="282"/>
      <c r="F3" s="282"/>
      <c r="G3" s="282"/>
      <c r="H3" s="282"/>
      <c r="I3" s="282"/>
      <c r="J3" s="282"/>
      <c r="K3" s="282"/>
      <c r="L3" s="282"/>
      <c r="M3" s="282"/>
      <c r="N3" s="282"/>
    </row>
    <row r="4" spans="1:14" ht="16.5">
      <c r="A4" s="278" t="s">
        <v>87</v>
      </c>
      <c r="B4" s="282"/>
      <c r="C4" s="282"/>
      <c r="D4" s="282"/>
      <c r="E4" s="282"/>
      <c r="F4" s="282"/>
      <c r="G4" s="282"/>
      <c r="H4" s="282"/>
      <c r="I4" s="282"/>
      <c r="J4" s="282"/>
      <c r="K4" s="282"/>
      <c r="L4" s="282"/>
      <c r="M4" s="282"/>
      <c r="N4" s="282"/>
    </row>
    <row r="5" spans="1:14" ht="16.5" thickBot="1">
      <c r="A5" s="74"/>
      <c r="B5" s="74"/>
      <c r="C5" s="91"/>
      <c r="D5" s="74"/>
      <c r="E5" s="74"/>
      <c r="F5" s="74"/>
      <c r="G5" s="74"/>
      <c r="H5" s="74"/>
      <c r="I5" s="74"/>
      <c r="J5" s="74"/>
      <c r="K5" s="74"/>
      <c r="L5" s="92"/>
      <c r="M5" s="92"/>
      <c r="N5" s="92"/>
    </row>
    <row r="6" spans="1:14" ht="15.75">
      <c r="A6" s="68"/>
      <c r="B6" s="70"/>
      <c r="C6" s="130" t="s">
        <v>20</v>
      </c>
      <c r="D6" s="69"/>
      <c r="E6" s="70"/>
      <c r="F6" s="69" t="s">
        <v>21</v>
      </c>
      <c r="G6" s="69"/>
      <c r="H6" s="70"/>
      <c r="I6" s="69" t="s">
        <v>133</v>
      </c>
      <c r="J6" s="69"/>
      <c r="K6" s="69"/>
      <c r="L6" s="69"/>
      <c r="M6" s="69"/>
      <c r="N6" s="70"/>
    </row>
    <row r="7" spans="1:14" ht="16.5" thickBot="1">
      <c r="A7" s="79"/>
      <c r="B7" s="75"/>
      <c r="C7" s="131" t="s">
        <v>23</v>
      </c>
      <c r="D7" s="74"/>
      <c r="E7" s="75"/>
      <c r="F7" s="74" t="s">
        <v>24</v>
      </c>
      <c r="G7" s="74"/>
      <c r="H7" s="75"/>
      <c r="I7" s="77"/>
      <c r="J7" s="77" t="s">
        <v>132</v>
      </c>
      <c r="K7" s="77"/>
      <c r="L7" s="77"/>
      <c r="M7" s="77"/>
      <c r="N7" s="78"/>
    </row>
    <row r="8" spans="1:14" ht="16.5">
      <c r="A8" s="132" t="s">
        <v>26</v>
      </c>
      <c r="B8" s="75"/>
      <c r="C8" s="131"/>
      <c r="D8" s="74"/>
      <c r="E8" s="75"/>
      <c r="F8" s="74"/>
      <c r="G8" s="74"/>
      <c r="H8" s="75"/>
      <c r="I8" s="74"/>
      <c r="J8" s="74"/>
      <c r="K8" s="74"/>
      <c r="L8" s="74"/>
      <c r="M8" s="74"/>
      <c r="N8" s="75"/>
    </row>
    <row r="9" spans="1:14" ht="16.5">
      <c r="A9" s="132" t="s">
        <v>27</v>
      </c>
      <c r="B9" s="75"/>
      <c r="C9" s="131" t="s">
        <v>28</v>
      </c>
      <c r="D9" s="74"/>
      <c r="E9" s="75"/>
      <c r="F9" s="131" t="s">
        <v>144</v>
      </c>
      <c r="G9" s="74"/>
      <c r="H9" s="75"/>
      <c r="I9" s="74" t="s">
        <v>29</v>
      </c>
      <c r="J9" s="273">
        <v>38749</v>
      </c>
      <c r="K9" s="274"/>
      <c r="L9" s="74"/>
      <c r="M9" s="74"/>
      <c r="N9" s="75"/>
    </row>
    <row r="10" spans="1:14" ht="16.5" thickBot="1">
      <c r="A10" s="79"/>
      <c r="B10" s="75"/>
      <c r="C10" s="102" t="s">
        <v>128</v>
      </c>
      <c r="D10" s="77"/>
      <c r="E10" s="78"/>
      <c r="F10" s="77"/>
      <c r="G10" s="77"/>
      <c r="H10" s="78"/>
      <c r="I10" s="77"/>
      <c r="J10" s="77"/>
      <c r="K10" s="77"/>
      <c r="L10" s="77"/>
      <c r="M10" s="77"/>
      <c r="N10" s="78"/>
    </row>
    <row r="11" spans="1:14" ht="16.5" thickBot="1">
      <c r="A11" s="76"/>
      <c r="B11" s="78"/>
      <c r="C11" s="264" t="s">
        <v>59</v>
      </c>
      <c r="D11" s="265"/>
      <c r="E11" s="298"/>
      <c r="F11" s="264" t="s">
        <v>64</v>
      </c>
      <c r="G11" s="265"/>
      <c r="H11" s="298"/>
      <c r="I11" s="264" t="s">
        <v>65</v>
      </c>
      <c r="J11" s="265"/>
      <c r="K11" s="254"/>
      <c r="L11" s="264" t="s">
        <v>88</v>
      </c>
      <c r="M11" s="265"/>
      <c r="N11" s="254"/>
    </row>
    <row r="12" spans="1:14" ht="32.25" thickBot="1">
      <c r="A12" s="133" t="s">
        <v>32</v>
      </c>
      <c r="B12" s="105" t="s">
        <v>33</v>
      </c>
      <c r="C12" s="106" t="s">
        <v>34</v>
      </c>
      <c r="D12" s="105" t="s">
        <v>35</v>
      </c>
      <c r="E12" s="105" t="s">
        <v>36</v>
      </c>
      <c r="F12" s="106" t="s">
        <v>34</v>
      </c>
      <c r="G12" s="105" t="s">
        <v>35</v>
      </c>
      <c r="H12" s="105" t="s">
        <v>36</v>
      </c>
      <c r="I12" s="106" t="s">
        <v>34</v>
      </c>
      <c r="J12" s="105" t="s">
        <v>35</v>
      </c>
      <c r="K12" s="105" t="s">
        <v>36</v>
      </c>
      <c r="L12" s="106" t="s">
        <v>34</v>
      </c>
      <c r="M12" s="105" t="s">
        <v>35</v>
      </c>
      <c r="N12" s="107" t="s">
        <v>36</v>
      </c>
    </row>
    <row r="13" spans="1:14" ht="15.75">
      <c r="A13" s="134"/>
      <c r="B13" s="109"/>
      <c r="C13" s="110"/>
      <c r="D13" s="109"/>
      <c r="E13" s="109"/>
      <c r="F13" s="110"/>
      <c r="G13" s="109"/>
      <c r="H13" s="109"/>
      <c r="I13" s="110"/>
      <c r="J13" s="109"/>
      <c r="K13" s="109"/>
      <c r="L13" s="110"/>
      <c r="M13" s="109"/>
      <c r="N13" s="109"/>
    </row>
    <row r="14" spans="1:14" ht="15.75">
      <c r="A14" s="138" t="s">
        <v>141</v>
      </c>
      <c r="B14" s="75"/>
      <c r="C14" s="110">
        <v>0</v>
      </c>
      <c r="D14" s="114">
        <v>0</v>
      </c>
      <c r="E14" s="114">
        <v>0</v>
      </c>
      <c r="F14" s="110">
        <v>0</v>
      </c>
      <c r="G14" s="114">
        <v>0</v>
      </c>
      <c r="H14" s="114">
        <v>0</v>
      </c>
      <c r="I14" s="110">
        <v>0</v>
      </c>
      <c r="J14" s="114">
        <v>0</v>
      </c>
      <c r="K14" s="114">
        <v>0</v>
      </c>
      <c r="L14" s="110">
        <v>1</v>
      </c>
      <c r="M14" s="114">
        <v>0.279</v>
      </c>
      <c r="N14" s="114">
        <v>0.279</v>
      </c>
    </row>
    <row r="15" spans="1:14" ht="15.75">
      <c r="A15" s="134"/>
      <c r="B15" s="75"/>
      <c r="C15" s="110"/>
      <c r="D15" s="113"/>
      <c r="E15" s="114"/>
      <c r="F15" s="110"/>
      <c r="G15" s="113"/>
      <c r="H15" s="114"/>
      <c r="I15" s="110"/>
      <c r="J15" s="113"/>
      <c r="K15" s="114"/>
      <c r="L15" s="110"/>
      <c r="M15" s="113"/>
      <c r="N15" s="114"/>
    </row>
    <row r="16" spans="1:14" ht="15.75">
      <c r="A16" s="138"/>
      <c r="B16" s="75"/>
      <c r="C16" s="110"/>
      <c r="D16" s="113"/>
      <c r="E16" s="114"/>
      <c r="F16" s="110"/>
      <c r="G16" s="113"/>
      <c r="H16" s="114"/>
      <c r="I16" s="110"/>
      <c r="J16" s="113"/>
      <c r="K16" s="114"/>
      <c r="L16" s="110"/>
      <c r="M16" s="113"/>
      <c r="N16" s="114"/>
    </row>
    <row r="17" spans="1:14" ht="15.75">
      <c r="A17" s="138"/>
      <c r="B17" s="75"/>
      <c r="C17" s="110"/>
      <c r="D17" s="113"/>
      <c r="E17" s="114"/>
      <c r="F17" s="110"/>
      <c r="G17" s="113"/>
      <c r="H17" s="114"/>
      <c r="I17" s="110"/>
      <c r="J17" s="113"/>
      <c r="K17" s="114"/>
      <c r="L17" s="110"/>
      <c r="M17" s="113"/>
      <c r="N17" s="114"/>
    </row>
    <row r="18" spans="1:14" ht="15.75">
      <c r="A18" s="138"/>
      <c r="B18" s="75"/>
      <c r="C18" s="110"/>
      <c r="D18" s="113"/>
      <c r="E18" s="114"/>
      <c r="F18" s="110"/>
      <c r="G18" s="113"/>
      <c r="H18" s="114"/>
      <c r="I18" s="110"/>
      <c r="J18" s="113"/>
      <c r="K18" s="114"/>
      <c r="L18" s="110"/>
      <c r="M18" s="113"/>
      <c r="N18" s="114"/>
    </row>
    <row r="19" spans="1:14" ht="15.75">
      <c r="A19" s="138"/>
      <c r="B19" s="75"/>
      <c r="C19" s="110"/>
      <c r="D19" s="113"/>
      <c r="E19" s="114"/>
      <c r="F19" s="110"/>
      <c r="G19" s="113"/>
      <c r="H19" s="114"/>
      <c r="I19" s="110"/>
      <c r="J19" s="113"/>
      <c r="K19" s="114"/>
      <c r="L19" s="110"/>
      <c r="M19" s="113"/>
      <c r="N19" s="114"/>
    </row>
    <row r="20" spans="1:14" ht="15.75">
      <c r="A20" s="138"/>
      <c r="B20" s="75"/>
      <c r="C20" s="110"/>
      <c r="D20" s="113"/>
      <c r="E20" s="114"/>
      <c r="F20" s="110"/>
      <c r="G20" s="113"/>
      <c r="H20" s="114"/>
      <c r="I20" s="110"/>
      <c r="J20" s="113"/>
      <c r="K20" s="114"/>
      <c r="L20" s="110"/>
      <c r="M20" s="113"/>
      <c r="N20" s="114"/>
    </row>
    <row r="21" spans="1:14" ht="15.75">
      <c r="A21" s="138"/>
      <c r="B21" s="75"/>
      <c r="C21" s="110"/>
      <c r="D21" s="113"/>
      <c r="E21" s="114"/>
      <c r="F21" s="110"/>
      <c r="G21" s="113"/>
      <c r="H21" s="114"/>
      <c r="I21" s="110"/>
      <c r="J21" s="113"/>
      <c r="K21" s="114"/>
      <c r="L21" s="110"/>
      <c r="M21" s="113"/>
      <c r="N21" s="114"/>
    </row>
    <row r="22" spans="1:14" ht="15.75">
      <c r="A22" s="138"/>
      <c r="B22" s="75"/>
      <c r="C22" s="110"/>
      <c r="D22" s="113"/>
      <c r="E22" s="114"/>
      <c r="F22" s="110"/>
      <c r="G22" s="113"/>
      <c r="H22" s="114"/>
      <c r="I22" s="110"/>
      <c r="J22" s="113"/>
      <c r="K22" s="114"/>
      <c r="L22" s="110"/>
      <c r="M22" s="113"/>
      <c r="N22" s="114"/>
    </row>
    <row r="23" spans="1:14" ht="15.75">
      <c r="A23" s="138"/>
      <c r="B23" s="75"/>
      <c r="C23" s="110"/>
      <c r="D23" s="113"/>
      <c r="E23" s="114"/>
      <c r="F23" s="110"/>
      <c r="G23" s="113"/>
      <c r="H23" s="114"/>
      <c r="I23" s="110"/>
      <c r="J23" s="113"/>
      <c r="K23" s="114"/>
      <c r="L23" s="110"/>
      <c r="M23" s="113"/>
      <c r="N23" s="114"/>
    </row>
    <row r="24" spans="1:14" ht="15.75">
      <c r="A24" s="138"/>
      <c r="B24" s="75"/>
      <c r="C24" s="110"/>
      <c r="D24" s="110"/>
      <c r="E24" s="115"/>
      <c r="F24" s="110"/>
      <c r="G24" s="110"/>
      <c r="H24" s="115"/>
      <c r="I24" s="110"/>
      <c r="J24" s="110"/>
      <c r="K24" s="115"/>
      <c r="L24" s="110"/>
      <c r="M24" s="110"/>
      <c r="N24" s="115"/>
    </row>
    <row r="25" spans="1:14" ht="15.75">
      <c r="A25" s="138"/>
      <c r="B25" s="75"/>
      <c r="C25" s="110"/>
      <c r="D25" s="110"/>
      <c r="E25" s="114"/>
      <c r="F25" s="110"/>
      <c r="G25" s="110"/>
      <c r="H25" s="114"/>
      <c r="I25" s="110"/>
      <c r="J25" s="110"/>
      <c r="K25" s="114"/>
      <c r="L25" s="110"/>
      <c r="M25" s="110"/>
      <c r="N25" s="114"/>
    </row>
    <row r="26" spans="1:14" ht="15.75">
      <c r="A26" s="138"/>
      <c r="B26" s="75"/>
      <c r="C26" s="110"/>
      <c r="D26" s="110"/>
      <c r="E26" s="115"/>
      <c r="F26" s="110"/>
      <c r="G26" s="110"/>
      <c r="H26" s="115"/>
      <c r="I26" s="110"/>
      <c r="J26" s="110"/>
      <c r="K26" s="115"/>
      <c r="L26" s="110"/>
      <c r="M26" s="110"/>
      <c r="N26" s="115"/>
    </row>
    <row r="27" spans="1:14" ht="15.75">
      <c r="A27" s="138"/>
      <c r="B27" s="75"/>
      <c r="C27" s="110"/>
      <c r="D27" s="110"/>
      <c r="E27" s="115"/>
      <c r="F27" s="110"/>
      <c r="G27" s="110"/>
      <c r="H27" s="115"/>
      <c r="I27" s="110"/>
      <c r="J27" s="110"/>
      <c r="K27" s="110"/>
      <c r="L27" s="110"/>
      <c r="M27" s="110"/>
      <c r="N27" s="110"/>
    </row>
    <row r="28" spans="1:14" ht="15.75">
      <c r="A28" s="138"/>
      <c r="B28" s="75"/>
      <c r="C28" s="110"/>
      <c r="D28" s="110"/>
      <c r="E28" s="110"/>
      <c r="F28" s="110"/>
      <c r="G28" s="110"/>
      <c r="H28" s="110"/>
      <c r="I28" s="110"/>
      <c r="J28" s="110"/>
      <c r="K28" s="110"/>
      <c r="L28" s="110"/>
      <c r="M28" s="110"/>
      <c r="N28" s="110"/>
    </row>
    <row r="29" spans="1:14" ht="15.75">
      <c r="A29" s="138"/>
      <c r="B29" s="75"/>
      <c r="C29" s="110"/>
      <c r="D29" s="110"/>
      <c r="E29" s="110"/>
      <c r="F29" s="110"/>
      <c r="G29" s="110"/>
      <c r="H29" s="110"/>
      <c r="I29" s="110"/>
      <c r="J29" s="110"/>
      <c r="K29" s="110"/>
      <c r="L29" s="110"/>
      <c r="M29" s="110"/>
      <c r="N29" s="110"/>
    </row>
    <row r="30" spans="1:14" ht="15.75">
      <c r="A30" s="138"/>
      <c r="B30" s="75"/>
      <c r="C30" s="110"/>
      <c r="D30" s="110"/>
      <c r="E30" s="114"/>
      <c r="F30" s="110"/>
      <c r="G30" s="110"/>
      <c r="H30" s="114"/>
      <c r="I30" s="110"/>
      <c r="J30" s="110"/>
      <c r="K30" s="114"/>
      <c r="L30" s="110"/>
      <c r="M30" s="110"/>
      <c r="N30" s="114"/>
    </row>
    <row r="31" spans="1:14" ht="15.75">
      <c r="A31" s="138" t="s">
        <v>37</v>
      </c>
      <c r="B31" s="75"/>
      <c r="C31" s="110">
        <v>0</v>
      </c>
      <c r="D31" s="110"/>
      <c r="E31" s="114">
        <v>0</v>
      </c>
      <c r="F31" s="110">
        <f>F14</f>
        <v>0</v>
      </c>
      <c r="G31" s="110"/>
      <c r="H31" s="114">
        <f>H14</f>
        <v>0</v>
      </c>
      <c r="I31" s="110">
        <f>I14</f>
        <v>0</v>
      </c>
      <c r="J31" s="110"/>
      <c r="K31" s="114">
        <f>K14</f>
        <v>0</v>
      </c>
      <c r="L31" s="110">
        <f>L14</f>
        <v>1</v>
      </c>
      <c r="M31" s="110"/>
      <c r="N31" s="114">
        <f>N14</f>
        <v>0.279</v>
      </c>
    </row>
    <row r="32" spans="1:14" ht="15.75">
      <c r="A32" s="138"/>
      <c r="B32" s="75"/>
      <c r="C32" s="110"/>
      <c r="D32" s="110"/>
      <c r="E32" s="110"/>
      <c r="F32" s="110"/>
      <c r="G32" s="110"/>
      <c r="H32" s="110"/>
      <c r="I32" s="110"/>
      <c r="J32" s="110"/>
      <c r="K32" s="110"/>
      <c r="L32" s="110"/>
      <c r="M32" s="110"/>
      <c r="N32" s="110"/>
    </row>
    <row r="33" spans="1:14" ht="15.75">
      <c r="A33" s="139" t="s">
        <v>38</v>
      </c>
      <c r="B33" s="75"/>
      <c r="C33" s="110"/>
      <c r="D33" s="110"/>
      <c r="E33" s="114"/>
      <c r="F33" s="110"/>
      <c r="G33" s="110"/>
      <c r="H33" s="114"/>
      <c r="I33" s="110"/>
      <c r="J33" s="110"/>
      <c r="K33" s="114"/>
      <c r="L33" s="110"/>
      <c r="M33" s="110"/>
      <c r="N33" s="114"/>
    </row>
    <row r="34" spans="1:14" ht="15.75">
      <c r="A34" s="138" t="s">
        <v>39</v>
      </c>
      <c r="B34" s="75"/>
      <c r="C34" s="110"/>
      <c r="D34" s="110"/>
      <c r="E34" s="110"/>
      <c r="F34" s="110"/>
      <c r="G34" s="110"/>
      <c r="H34" s="110"/>
      <c r="I34" s="110"/>
      <c r="J34" s="110"/>
      <c r="K34" s="110"/>
      <c r="L34" s="110"/>
      <c r="M34" s="110"/>
      <c r="N34" s="110"/>
    </row>
    <row r="35" spans="1:14" ht="15.75">
      <c r="A35" s="138"/>
      <c r="B35" s="75"/>
      <c r="C35" s="110"/>
      <c r="D35" s="110"/>
      <c r="E35" s="110"/>
      <c r="F35" s="110"/>
      <c r="G35" s="110"/>
      <c r="H35" s="110"/>
      <c r="I35" s="110"/>
      <c r="J35" s="110"/>
      <c r="K35" s="110"/>
      <c r="L35" s="110"/>
      <c r="M35" s="110"/>
      <c r="N35" s="110"/>
    </row>
    <row r="36" spans="1:14" ht="15.75">
      <c r="A36" s="140" t="s">
        <v>40</v>
      </c>
      <c r="B36" s="75"/>
      <c r="C36" s="110">
        <v>0</v>
      </c>
      <c r="D36" s="110"/>
      <c r="E36" s="114">
        <v>0</v>
      </c>
      <c r="F36" s="110">
        <f>F28</f>
        <v>0</v>
      </c>
      <c r="G36" s="110"/>
      <c r="H36" s="114">
        <f>H11</f>
        <v>0</v>
      </c>
      <c r="I36" s="110">
        <f>I28</f>
        <v>0</v>
      </c>
      <c r="J36" s="110"/>
      <c r="K36" s="114">
        <f>K11</f>
        <v>0</v>
      </c>
      <c r="L36" s="110">
        <f>L28</f>
        <v>0</v>
      </c>
      <c r="M36" s="110"/>
      <c r="N36" s="114">
        <f>N11</f>
        <v>0</v>
      </c>
    </row>
    <row r="37" spans="1:14" ht="15.75">
      <c r="A37" s="138" t="s">
        <v>41</v>
      </c>
      <c r="B37" s="75"/>
      <c r="C37" s="110"/>
      <c r="D37" s="110"/>
      <c r="E37" s="110"/>
      <c r="F37" s="110"/>
      <c r="G37" s="110"/>
      <c r="H37" s="110"/>
      <c r="I37" s="110"/>
      <c r="J37" s="110"/>
      <c r="K37" s="110"/>
      <c r="L37" s="110"/>
      <c r="M37" s="110"/>
      <c r="N37" s="110"/>
    </row>
    <row r="38" spans="1:14" ht="15.75">
      <c r="A38" s="138"/>
      <c r="B38" s="75"/>
      <c r="C38" s="110"/>
      <c r="D38" s="110"/>
      <c r="E38" s="110"/>
      <c r="F38" s="110"/>
      <c r="G38" s="110"/>
      <c r="H38" s="110"/>
      <c r="I38" s="110"/>
      <c r="J38" s="110"/>
      <c r="K38" s="110"/>
      <c r="L38" s="110"/>
      <c r="M38" s="110"/>
      <c r="N38" s="110"/>
    </row>
    <row r="39" spans="1:14" ht="15.75">
      <c r="A39" s="138" t="s">
        <v>109</v>
      </c>
      <c r="B39" s="75"/>
      <c r="C39" s="110">
        <v>0</v>
      </c>
      <c r="D39" s="110"/>
      <c r="E39" s="114">
        <v>0</v>
      </c>
      <c r="F39" s="110">
        <f>F31</f>
        <v>0</v>
      </c>
      <c r="G39" s="110"/>
      <c r="H39" s="114">
        <f>H14</f>
        <v>0</v>
      </c>
      <c r="I39" s="110">
        <f>I31</f>
        <v>0</v>
      </c>
      <c r="J39" s="110"/>
      <c r="K39" s="114">
        <f>K14</f>
        <v>0</v>
      </c>
      <c r="L39" s="110">
        <f>L31</f>
        <v>1</v>
      </c>
      <c r="M39" s="110"/>
      <c r="N39" s="114">
        <f>N14</f>
        <v>0.279</v>
      </c>
    </row>
    <row r="40" spans="1:14" ht="16.5" thickBot="1">
      <c r="A40" s="141"/>
      <c r="B40" s="78"/>
      <c r="C40" s="106"/>
      <c r="D40" s="78"/>
      <c r="E40" s="78"/>
      <c r="F40" s="78"/>
      <c r="G40" s="78"/>
      <c r="H40" s="78"/>
      <c r="I40" s="78"/>
      <c r="J40" s="78"/>
      <c r="K40" s="78"/>
      <c r="L40" s="78"/>
      <c r="M40" s="78"/>
      <c r="N40" s="78"/>
    </row>
  </sheetData>
  <mergeCells count="9">
    <mergeCell ref="A1:N1"/>
    <mergeCell ref="A2:N2"/>
    <mergeCell ref="A3:N3"/>
    <mergeCell ref="A4:N4"/>
    <mergeCell ref="L11:N11"/>
    <mergeCell ref="J9:K9"/>
    <mergeCell ref="C11:E11"/>
    <mergeCell ref="F11:H11"/>
    <mergeCell ref="I11:K11"/>
  </mergeCells>
  <printOptions/>
  <pageMargins left="0.75" right="0.75" top="1" bottom="1" header="0.5" footer="0.5"/>
  <pageSetup fitToHeight="1" fitToWidth="1" horizontalDpi="600" verticalDpi="600" orientation="landscape" scale="57" r:id="rId1"/>
  <headerFooter alignWithMargins="0">
    <oddFooter>&amp;CP-1 Shopping List - Item Number 23
Page 10 of 12&amp;RP5 - Project Cost Analysis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zoomScale="75" zoomScaleNormal="75" workbookViewId="0" topLeftCell="A4">
      <selection activeCell="A3" sqref="A3:K3"/>
    </sheetView>
  </sheetViews>
  <sheetFormatPr defaultColWidth="9.140625" defaultRowHeight="12.75"/>
  <cols>
    <col min="1" max="1" width="39.57421875" style="147" customWidth="1"/>
    <col min="2" max="2" width="16.8515625" style="147" customWidth="1"/>
    <col min="3" max="3" width="15.140625" style="147" customWidth="1"/>
    <col min="4" max="4" width="17.00390625" style="147" customWidth="1"/>
    <col min="5" max="5" width="11.57421875" style="147" customWidth="1"/>
    <col min="6" max="6" width="13.8515625" style="147" customWidth="1"/>
    <col min="7" max="7" width="14.00390625" style="147" customWidth="1"/>
    <col min="8" max="8" width="15.8515625" style="147" customWidth="1"/>
    <col min="9" max="9" width="16.28125" style="147" customWidth="1"/>
    <col min="10" max="10" width="13.57421875" style="147" customWidth="1"/>
    <col min="11" max="11" width="12.57421875" style="147" customWidth="1"/>
    <col min="12" max="16384" width="9.140625" style="147" customWidth="1"/>
  </cols>
  <sheetData>
    <row r="1" spans="1:14" ht="16.5">
      <c r="A1" s="301" t="s">
        <v>19</v>
      </c>
      <c r="B1" s="302"/>
      <c r="C1" s="302"/>
      <c r="D1" s="302"/>
      <c r="E1" s="302"/>
      <c r="F1" s="302"/>
      <c r="G1" s="302"/>
      <c r="H1" s="302"/>
      <c r="I1" s="302"/>
      <c r="J1" s="302"/>
      <c r="K1" s="302"/>
      <c r="L1" s="146"/>
      <c r="M1" s="146"/>
      <c r="N1" s="146"/>
    </row>
    <row r="2" spans="1:14" ht="16.5">
      <c r="A2" s="301" t="s">
        <v>28</v>
      </c>
      <c r="B2" s="302"/>
      <c r="C2" s="302"/>
      <c r="D2" s="302"/>
      <c r="E2" s="302"/>
      <c r="F2" s="302"/>
      <c r="G2" s="302"/>
      <c r="H2" s="302"/>
      <c r="I2" s="302"/>
      <c r="J2" s="302"/>
      <c r="K2" s="302"/>
      <c r="L2" s="145"/>
      <c r="M2" s="145"/>
      <c r="N2" s="146"/>
    </row>
    <row r="3" spans="1:14" ht="16.5">
      <c r="A3" s="301" t="s">
        <v>153</v>
      </c>
      <c r="B3" s="303"/>
      <c r="C3" s="303"/>
      <c r="D3" s="303"/>
      <c r="E3" s="303"/>
      <c r="F3" s="303"/>
      <c r="G3" s="303"/>
      <c r="H3" s="303"/>
      <c r="I3" s="303"/>
      <c r="J3" s="303"/>
      <c r="K3" s="303"/>
      <c r="L3" s="146"/>
      <c r="M3" s="146"/>
      <c r="N3" s="146"/>
    </row>
    <row r="4" spans="1:14" ht="16.5">
      <c r="A4" s="301" t="s">
        <v>87</v>
      </c>
      <c r="B4" s="303"/>
      <c r="C4" s="303"/>
      <c r="D4" s="303"/>
      <c r="E4" s="303"/>
      <c r="F4" s="303"/>
      <c r="G4" s="303"/>
      <c r="H4" s="303"/>
      <c r="I4" s="303"/>
      <c r="J4" s="303"/>
      <c r="K4" s="303"/>
      <c r="L4" s="146"/>
      <c r="M4" s="146"/>
      <c r="N4" s="146"/>
    </row>
    <row r="5" spans="1:11" ht="16.5" thickBot="1">
      <c r="A5" s="148"/>
      <c r="B5" s="148"/>
      <c r="C5" s="148"/>
      <c r="D5" s="148"/>
      <c r="E5" s="148"/>
      <c r="F5" s="148"/>
      <c r="G5" s="148"/>
      <c r="H5" s="148"/>
      <c r="I5" s="148"/>
      <c r="J5" s="148"/>
      <c r="K5" s="148"/>
    </row>
    <row r="6" spans="1:11" ht="17.25" thickTop="1">
      <c r="A6" s="149" t="s">
        <v>42</v>
      </c>
      <c r="B6" s="150"/>
      <c r="C6" s="150"/>
      <c r="D6" s="150"/>
      <c r="E6" s="150"/>
      <c r="F6" s="150"/>
      <c r="G6" s="150"/>
      <c r="H6" s="151"/>
      <c r="I6" s="150" t="s">
        <v>43</v>
      </c>
      <c r="J6" s="150"/>
      <c r="K6" s="152"/>
    </row>
    <row r="7" spans="1:11" ht="16.5">
      <c r="A7" s="153"/>
      <c r="B7" s="154"/>
      <c r="C7" s="155"/>
      <c r="D7" s="155"/>
      <c r="E7" s="155"/>
      <c r="F7" s="155"/>
      <c r="G7" s="155"/>
      <c r="H7" s="143"/>
      <c r="I7" s="155"/>
      <c r="J7" s="155"/>
      <c r="K7" s="156"/>
    </row>
    <row r="8" spans="1:11" ht="16.5" thickBot="1">
      <c r="A8" s="157"/>
      <c r="B8" s="158"/>
      <c r="C8" s="158"/>
      <c r="D8" s="158"/>
      <c r="E8" s="158"/>
      <c r="F8" s="158"/>
      <c r="G8" s="158"/>
      <c r="H8" s="142"/>
      <c r="I8" s="158"/>
      <c r="J8" s="299">
        <v>38749</v>
      </c>
      <c r="K8" s="300"/>
    </row>
    <row r="9" spans="1:11" ht="15.75">
      <c r="A9" s="153" t="s">
        <v>44</v>
      </c>
      <c r="B9" s="148"/>
      <c r="C9" s="148"/>
      <c r="D9" s="148" t="s">
        <v>28</v>
      </c>
      <c r="E9" s="148"/>
      <c r="F9" s="148"/>
      <c r="G9" s="143"/>
      <c r="H9" s="148" t="s">
        <v>45</v>
      </c>
      <c r="I9" s="148"/>
      <c r="J9" s="148"/>
      <c r="K9" s="156"/>
    </row>
    <row r="10" spans="1:11" ht="16.5" thickBot="1">
      <c r="A10" s="157"/>
      <c r="B10" s="158"/>
      <c r="C10" s="158"/>
      <c r="D10" s="159" t="s">
        <v>31</v>
      </c>
      <c r="E10" s="158"/>
      <c r="F10" s="158"/>
      <c r="G10" s="142"/>
      <c r="H10" s="158" t="s">
        <v>145</v>
      </c>
      <c r="I10" s="158"/>
      <c r="J10" s="158"/>
      <c r="K10" s="160"/>
    </row>
    <row r="11" spans="1:11" ht="63.75" thickBot="1">
      <c r="A11" s="161" t="s">
        <v>46</v>
      </c>
      <c r="B11" s="162" t="s">
        <v>47</v>
      </c>
      <c r="C11" s="162" t="s">
        <v>48</v>
      </c>
      <c r="D11" s="162" t="s">
        <v>49</v>
      </c>
      <c r="E11" s="162" t="s">
        <v>50</v>
      </c>
      <c r="F11" s="162" t="s">
        <v>51</v>
      </c>
      <c r="G11" s="162" t="s">
        <v>34</v>
      </c>
      <c r="H11" s="162" t="s">
        <v>35</v>
      </c>
      <c r="I11" s="162" t="s">
        <v>52</v>
      </c>
      <c r="J11" s="162" t="s">
        <v>53</v>
      </c>
      <c r="K11" s="163" t="s">
        <v>54</v>
      </c>
    </row>
    <row r="12" spans="1:11" ht="15.75">
      <c r="A12" s="164"/>
      <c r="B12" s="135"/>
      <c r="C12" s="135"/>
      <c r="D12" s="135"/>
      <c r="E12" s="144"/>
      <c r="F12" s="144"/>
      <c r="G12" s="135"/>
      <c r="H12" s="136"/>
      <c r="I12" s="135"/>
      <c r="J12" s="143"/>
      <c r="K12" s="156"/>
    </row>
    <row r="13" spans="1:11" ht="15.75">
      <c r="A13" s="167"/>
      <c r="B13" s="135"/>
      <c r="C13" s="135"/>
      <c r="D13" s="135"/>
      <c r="E13" s="144"/>
      <c r="F13" s="144"/>
      <c r="G13" s="135"/>
      <c r="H13" s="136"/>
      <c r="I13" s="135"/>
      <c r="J13" s="143"/>
      <c r="K13" s="156"/>
    </row>
    <row r="14" spans="1:11" ht="15.75">
      <c r="A14" s="168" t="s">
        <v>59</v>
      </c>
      <c r="B14" s="135"/>
      <c r="C14" s="135"/>
      <c r="D14" s="135"/>
      <c r="E14" s="144"/>
      <c r="F14" s="144"/>
      <c r="G14" s="135"/>
      <c r="H14" s="136"/>
      <c r="I14" s="135"/>
      <c r="J14" s="169"/>
      <c r="K14" s="170"/>
    </row>
    <row r="15" spans="1:11" ht="15.75">
      <c r="A15" s="167" t="s">
        <v>62</v>
      </c>
      <c r="B15" s="135"/>
      <c r="C15" s="135"/>
      <c r="D15" s="135"/>
      <c r="E15" s="144"/>
      <c r="F15" s="144"/>
      <c r="G15" s="135"/>
      <c r="H15" s="136"/>
      <c r="I15" s="135"/>
      <c r="J15" s="143"/>
      <c r="K15" s="156"/>
    </row>
    <row r="16" spans="1:11" ht="15.75">
      <c r="A16" s="164"/>
      <c r="B16" s="143"/>
      <c r="C16" s="143"/>
      <c r="D16" s="143"/>
      <c r="E16" s="143"/>
      <c r="F16" s="143"/>
      <c r="G16" s="143"/>
      <c r="H16" s="171"/>
      <c r="I16" s="143"/>
      <c r="J16" s="143"/>
      <c r="K16" s="156"/>
    </row>
    <row r="17" spans="1:11" ht="15.75">
      <c r="A17" s="164" t="s">
        <v>64</v>
      </c>
      <c r="B17" s="135"/>
      <c r="C17" s="135"/>
      <c r="D17" s="135"/>
      <c r="E17" s="144"/>
      <c r="F17" s="144"/>
      <c r="G17" s="135"/>
      <c r="H17" s="136"/>
      <c r="I17" s="135"/>
      <c r="J17" s="143"/>
      <c r="K17" s="165"/>
    </row>
    <row r="18" spans="1:11" ht="15.75">
      <c r="A18" s="164" t="s">
        <v>62</v>
      </c>
      <c r="B18" s="135"/>
      <c r="C18" s="135"/>
      <c r="D18" s="135"/>
      <c r="E18" s="144"/>
      <c r="F18" s="144"/>
      <c r="G18" s="135"/>
      <c r="H18" s="136"/>
      <c r="I18" s="135"/>
      <c r="J18" s="135"/>
      <c r="K18" s="166"/>
    </row>
    <row r="19" spans="1:11" ht="15.75">
      <c r="A19" s="167"/>
      <c r="B19" s="135"/>
      <c r="C19" s="135"/>
      <c r="D19" s="135"/>
      <c r="E19" s="144"/>
      <c r="F19" s="135"/>
      <c r="G19" s="135"/>
      <c r="H19" s="136"/>
      <c r="I19" s="135"/>
      <c r="J19" s="143"/>
      <c r="K19" s="156"/>
    </row>
    <row r="20" spans="1:11" ht="15.75">
      <c r="A20" s="167" t="s">
        <v>65</v>
      </c>
      <c r="B20" s="135"/>
      <c r="C20" s="135"/>
      <c r="D20" s="135"/>
      <c r="E20" s="144"/>
      <c r="F20" s="135"/>
      <c r="G20" s="135"/>
      <c r="H20" s="136"/>
      <c r="I20" s="135"/>
      <c r="J20" s="143"/>
      <c r="K20" s="156"/>
    </row>
    <row r="21" spans="1:11" ht="15.75">
      <c r="A21" s="167" t="s">
        <v>62</v>
      </c>
      <c r="B21" s="135"/>
      <c r="C21" s="135"/>
      <c r="D21" s="135"/>
      <c r="E21" s="144"/>
      <c r="F21" s="135"/>
      <c r="G21" s="135"/>
      <c r="H21" s="136"/>
      <c r="I21" s="135"/>
      <c r="J21" s="143"/>
      <c r="K21" s="156"/>
    </row>
    <row r="22" spans="1:11" ht="15.75">
      <c r="A22" s="167"/>
      <c r="B22" s="135"/>
      <c r="C22" s="135"/>
      <c r="D22" s="135"/>
      <c r="E22" s="144"/>
      <c r="F22" s="135"/>
      <c r="G22" s="135"/>
      <c r="H22" s="136"/>
      <c r="I22" s="135"/>
      <c r="J22" s="143"/>
      <c r="K22" s="156"/>
    </row>
    <row r="23" spans="1:11" ht="15.75">
      <c r="A23" s="167" t="s">
        <v>88</v>
      </c>
      <c r="B23" s="135" t="s">
        <v>72</v>
      </c>
      <c r="C23" s="135" t="s">
        <v>142</v>
      </c>
      <c r="D23" s="135" t="s">
        <v>72</v>
      </c>
      <c r="E23" s="144" t="s">
        <v>72</v>
      </c>
      <c r="F23" s="135" t="s">
        <v>72</v>
      </c>
      <c r="G23" s="135">
        <v>1</v>
      </c>
      <c r="H23" s="136">
        <v>0.279</v>
      </c>
      <c r="I23" s="135" t="s">
        <v>115</v>
      </c>
      <c r="J23" s="135" t="s">
        <v>115</v>
      </c>
      <c r="K23" s="156"/>
    </row>
    <row r="24" spans="1:11" ht="15.75">
      <c r="A24" s="167"/>
      <c r="B24" s="135"/>
      <c r="C24" s="135"/>
      <c r="D24" s="135"/>
      <c r="E24" s="144"/>
      <c r="F24" s="135"/>
      <c r="G24" s="135"/>
      <c r="H24" s="136"/>
      <c r="I24" s="135"/>
      <c r="J24" s="143"/>
      <c r="K24" s="156"/>
    </row>
    <row r="25" spans="1:11" ht="15.75">
      <c r="A25" s="167"/>
      <c r="B25" s="135"/>
      <c r="C25" s="135"/>
      <c r="D25" s="135"/>
      <c r="E25" s="144"/>
      <c r="F25" s="135"/>
      <c r="G25" s="135"/>
      <c r="H25" s="136"/>
      <c r="I25" s="135"/>
      <c r="J25" s="143"/>
      <c r="K25" s="156"/>
    </row>
    <row r="26" spans="1:11" ht="15.75">
      <c r="A26" s="167"/>
      <c r="B26" s="135"/>
      <c r="C26" s="135"/>
      <c r="D26" s="135"/>
      <c r="E26" s="144"/>
      <c r="F26" s="135"/>
      <c r="G26" s="135"/>
      <c r="H26" s="136"/>
      <c r="I26" s="135"/>
      <c r="J26" s="143"/>
      <c r="K26" s="156"/>
    </row>
    <row r="27" spans="1:11" ht="16.5" thickBot="1">
      <c r="A27" s="161"/>
      <c r="B27" s="142"/>
      <c r="C27" s="142"/>
      <c r="D27" s="142"/>
      <c r="E27" s="142"/>
      <c r="F27" s="142"/>
      <c r="G27" s="142"/>
      <c r="H27" s="142"/>
      <c r="I27" s="142"/>
      <c r="J27" s="142"/>
      <c r="K27" s="160"/>
    </row>
  </sheetData>
  <mergeCells count="5">
    <mergeCell ref="J8:K8"/>
    <mergeCell ref="A1:K1"/>
    <mergeCell ref="A2:K2"/>
    <mergeCell ref="A3:K3"/>
    <mergeCell ref="A4:K4"/>
  </mergeCells>
  <printOptions/>
  <pageMargins left="0.75" right="0.75" top="1" bottom="1" header="0.5" footer="0.5"/>
  <pageSetup fitToHeight="1" fitToWidth="1" horizontalDpi="600" verticalDpi="600" orientation="landscape" scale="66" r:id="rId1"/>
  <headerFooter alignWithMargins="0">
    <oddFooter>&amp;CP-1 Shopping List - Item Number 23
Page 12 of 12&amp;RP5a - Procurement History and Planning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16"/>
  <sheetViews>
    <sheetView workbookViewId="0" topLeftCell="A1">
      <selection activeCell="K12" sqref="K12"/>
    </sheetView>
  </sheetViews>
  <sheetFormatPr defaultColWidth="9.140625" defaultRowHeight="12.75"/>
  <cols>
    <col min="1" max="1" width="27.57421875" style="1" bestFit="1" customWidth="1"/>
    <col min="2" max="11" width="9.140625" style="1" customWidth="1"/>
    <col min="12" max="12" width="9.8515625" style="1" bestFit="1" customWidth="1"/>
    <col min="13" max="16384" width="9.140625" style="1" customWidth="1"/>
  </cols>
  <sheetData>
    <row r="1" spans="1:14" ht="16.5">
      <c r="A1" s="267" t="s">
        <v>19</v>
      </c>
      <c r="B1" s="268"/>
      <c r="C1" s="268"/>
      <c r="D1" s="268"/>
      <c r="E1" s="268"/>
      <c r="F1" s="268"/>
      <c r="G1" s="268"/>
      <c r="H1" s="268"/>
      <c r="I1" s="268"/>
      <c r="J1" s="268"/>
      <c r="K1" s="268"/>
      <c r="L1" s="268"/>
      <c r="M1" s="268"/>
      <c r="N1" s="268"/>
    </row>
    <row r="2" spans="1:14" ht="16.5">
      <c r="A2" s="267" t="s">
        <v>28</v>
      </c>
      <c r="B2" s="268"/>
      <c r="C2" s="268"/>
      <c r="D2" s="268"/>
      <c r="E2" s="268"/>
      <c r="F2" s="268"/>
      <c r="G2" s="268"/>
      <c r="H2" s="268"/>
      <c r="I2" s="268"/>
      <c r="J2" s="268"/>
      <c r="K2" s="268"/>
      <c r="L2" s="268"/>
      <c r="M2" s="268"/>
      <c r="N2" s="268"/>
    </row>
    <row r="3" spans="1:14" ht="16.5">
      <c r="A3" s="267" t="s">
        <v>157</v>
      </c>
      <c r="B3" s="269"/>
      <c r="C3" s="269"/>
      <c r="D3" s="269"/>
      <c r="E3" s="269"/>
      <c r="F3" s="269"/>
      <c r="G3" s="269"/>
      <c r="H3" s="269"/>
      <c r="I3" s="269"/>
      <c r="J3" s="269"/>
      <c r="K3" s="269"/>
      <c r="L3" s="269"/>
      <c r="M3" s="269"/>
      <c r="N3" s="269"/>
    </row>
    <row r="4" spans="1:15" ht="16.5">
      <c r="A4" s="267" t="s">
        <v>153</v>
      </c>
      <c r="B4" s="268"/>
      <c r="C4" s="268"/>
      <c r="D4" s="268"/>
      <c r="E4" s="268"/>
      <c r="F4" s="268"/>
      <c r="G4" s="268"/>
      <c r="H4" s="268"/>
      <c r="I4" s="268"/>
      <c r="J4" s="268"/>
      <c r="K4" s="268"/>
      <c r="L4" s="268"/>
      <c r="M4" s="268"/>
      <c r="N4" s="268"/>
      <c r="O4"/>
    </row>
    <row r="5" spans="1:15" ht="16.5">
      <c r="A5" s="4"/>
      <c r="B5" s="20"/>
      <c r="C5" s="20"/>
      <c r="D5" s="20"/>
      <c r="E5" s="20"/>
      <c r="F5" s="20"/>
      <c r="G5" s="20"/>
      <c r="H5" s="20"/>
      <c r="I5" s="20"/>
      <c r="J5" s="20"/>
      <c r="K5" s="20"/>
      <c r="L5" s="20"/>
      <c r="M5" s="20"/>
      <c r="N5" s="20"/>
      <c r="O5"/>
    </row>
    <row r="6" spans="1:15" ht="15.75">
      <c r="A6" s="7"/>
      <c r="B6" s="6"/>
      <c r="C6" s="6"/>
      <c r="D6" s="6"/>
      <c r="E6" s="6"/>
      <c r="F6" s="6"/>
      <c r="G6" s="6"/>
      <c r="H6" s="6"/>
      <c r="I6" s="6"/>
      <c r="J6" s="6"/>
      <c r="K6" s="6"/>
      <c r="L6" s="6"/>
      <c r="M6" s="6"/>
      <c r="N6" s="6"/>
      <c r="O6"/>
    </row>
    <row r="7" spans="1:15" ht="15.75">
      <c r="A7" s="8" t="s">
        <v>80</v>
      </c>
      <c r="B7" s="6"/>
      <c r="C7" s="6"/>
      <c r="D7" s="6"/>
      <c r="E7" s="6"/>
      <c r="F7" s="8" t="s">
        <v>81</v>
      </c>
      <c r="G7" s="3"/>
      <c r="H7" s="6"/>
      <c r="I7" s="6"/>
      <c r="J7" s="6"/>
      <c r="K7" s="253" t="s">
        <v>158</v>
      </c>
      <c r="L7" s="8"/>
      <c r="M7" s="6"/>
      <c r="N7" s="6"/>
      <c r="O7"/>
    </row>
    <row r="8" spans="1:15" ht="15.75">
      <c r="A8" s="8"/>
      <c r="B8" s="6"/>
      <c r="C8" s="6"/>
      <c r="D8" s="6"/>
      <c r="E8" s="6"/>
      <c r="F8" s="8"/>
      <c r="G8" s="3"/>
      <c r="H8" s="6"/>
      <c r="I8" s="6"/>
      <c r="J8" s="6"/>
      <c r="K8" s="6"/>
      <c r="L8" s="8"/>
      <c r="M8" s="6"/>
      <c r="N8" s="6"/>
      <c r="O8"/>
    </row>
    <row r="9" spans="1:15" ht="15.75">
      <c r="A9" s="8"/>
      <c r="B9" s="6"/>
      <c r="C9" s="9" t="s">
        <v>112</v>
      </c>
      <c r="D9" s="6"/>
      <c r="E9" s="6"/>
      <c r="F9" s="6"/>
      <c r="G9" s="6"/>
      <c r="H9" s="6"/>
      <c r="I9" s="6"/>
      <c r="J9" s="6"/>
      <c r="K9" s="6"/>
      <c r="L9" s="10"/>
      <c r="M9" s="6"/>
      <c r="N9" s="6"/>
      <c r="O9"/>
    </row>
    <row r="10" spans="1:15" ht="15.75">
      <c r="A10" s="11" t="s">
        <v>82</v>
      </c>
      <c r="B10" s="6"/>
      <c r="C10" s="11" t="s">
        <v>111</v>
      </c>
      <c r="D10" s="6"/>
      <c r="E10" s="3"/>
      <c r="F10" s="6"/>
      <c r="G10" s="6"/>
      <c r="H10" s="6"/>
      <c r="I10" s="6"/>
      <c r="J10" s="6"/>
      <c r="K10" s="252">
        <v>1</v>
      </c>
      <c r="L10" s="10"/>
      <c r="M10" s="6"/>
      <c r="N10" s="6"/>
      <c r="O10" s="2" t="s">
        <v>83</v>
      </c>
    </row>
    <row r="11" spans="1:15" ht="15.75">
      <c r="A11" s="11" t="s">
        <v>110</v>
      </c>
      <c r="B11" s="3"/>
      <c r="C11" s="11" t="s">
        <v>4</v>
      </c>
      <c r="D11" s="6"/>
      <c r="E11" s="3"/>
      <c r="F11" s="6"/>
      <c r="G11" s="6"/>
      <c r="H11" s="6"/>
      <c r="I11" s="6"/>
      <c r="J11" s="6"/>
      <c r="K11" s="252" t="s">
        <v>159</v>
      </c>
      <c r="L11" s="10"/>
      <c r="M11" s="6"/>
      <c r="N11" s="6"/>
      <c r="O11"/>
    </row>
    <row r="12" spans="1:14" ht="15.75">
      <c r="A12" s="11" t="s">
        <v>5</v>
      </c>
      <c r="B12" s="6"/>
      <c r="C12" s="11" t="s">
        <v>70</v>
      </c>
      <c r="D12" s="6"/>
      <c r="E12" s="3"/>
      <c r="F12" s="3"/>
      <c r="G12" s="3"/>
      <c r="H12" s="3"/>
      <c r="I12" s="3"/>
      <c r="J12" s="3"/>
      <c r="K12" s="252" t="s">
        <v>160</v>
      </c>
      <c r="L12" s="10"/>
      <c r="M12" s="3"/>
      <c r="N12" s="3"/>
    </row>
    <row r="13" spans="1:14" ht="15.75">
      <c r="A13" s="11" t="s">
        <v>5</v>
      </c>
      <c r="B13" s="3"/>
      <c r="C13" s="9" t="s">
        <v>141</v>
      </c>
      <c r="D13" s="3"/>
      <c r="E13" s="3"/>
      <c r="F13" s="3"/>
      <c r="G13" s="3"/>
      <c r="H13" s="3"/>
      <c r="I13" s="3"/>
      <c r="J13" s="3"/>
      <c r="K13" s="252" t="s">
        <v>161</v>
      </c>
      <c r="L13" s="10"/>
      <c r="M13" s="3"/>
      <c r="N13" s="3"/>
    </row>
    <row r="14" spans="1:14" ht="13.5">
      <c r="A14" s="3"/>
      <c r="B14" s="3"/>
      <c r="C14" s="3"/>
      <c r="D14" s="3"/>
      <c r="E14" s="3"/>
      <c r="F14" s="3"/>
      <c r="G14" s="3"/>
      <c r="H14" s="3"/>
      <c r="I14" s="3"/>
      <c r="J14" s="3"/>
      <c r="K14" s="3"/>
      <c r="L14" s="3"/>
      <c r="M14" s="3"/>
      <c r="N14" s="3"/>
    </row>
    <row r="15" spans="1:14" ht="13.5">
      <c r="A15" s="3"/>
      <c r="B15" s="3"/>
      <c r="C15" s="3"/>
      <c r="D15" s="3"/>
      <c r="E15" s="3"/>
      <c r="F15" s="3"/>
      <c r="G15" s="3"/>
      <c r="H15" s="3"/>
      <c r="I15" s="3"/>
      <c r="J15" s="3"/>
      <c r="K15" s="3"/>
      <c r="L15" s="3"/>
      <c r="M15" s="3"/>
      <c r="N15" s="3"/>
    </row>
    <row r="16" spans="1:14" ht="13.5">
      <c r="A16" s="3"/>
      <c r="B16" s="3"/>
      <c r="C16" s="3"/>
      <c r="D16" s="3"/>
      <c r="E16" s="3"/>
      <c r="F16" s="3"/>
      <c r="G16" s="3"/>
      <c r="H16" s="3"/>
      <c r="I16" s="3"/>
      <c r="J16" s="3"/>
      <c r="K16" s="3"/>
      <c r="L16" s="3"/>
      <c r="M16" s="3"/>
      <c r="N16" s="3"/>
    </row>
  </sheetData>
  <mergeCells count="4">
    <mergeCell ref="A1:N1"/>
    <mergeCell ref="A2:N2"/>
    <mergeCell ref="A3:N3"/>
    <mergeCell ref="A4:N4"/>
  </mergeCells>
  <printOptions horizontalCentered="1"/>
  <pageMargins left="0.75" right="0.75" top="1" bottom="1" header="0.5" footer="0.5"/>
  <pageSetup fitToHeight="1" fitToWidth="1" horizontalDpi="600" verticalDpi="600" orientation="landscape" scale="95"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dimension ref="A1:Q24"/>
  <sheetViews>
    <sheetView workbookViewId="0" topLeftCell="A1">
      <selection activeCell="G17" sqref="G17"/>
    </sheetView>
  </sheetViews>
  <sheetFormatPr defaultColWidth="9.140625" defaultRowHeight="12.75"/>
  <cols>
    <col min="1" max="1" width="14.140625" style="1" customWidth="1"/>
    <col min="2" max="2" width="33.00390625" style="1" bestFit="1" customWidth="1"/>
    <col min="3" max="3" width="6.7109375" style="46" bestFit="1" customWidth="1"/>
    <col min="4" max="4" width="5.8515625" style="46" bestFit="1" customWidth="1"/>
    <col min="5" max="5" width="6.7109375" style="1" bestFit="1" customWidth="1"/>
    <col min="6" max="6" width="5.8515625" style="1" bestFit="1" customWidth="1"/>
    <col min="7" max="7" width="7.421875" style="1" bestFit="1" customWidth="1"/>
    <col min="8" max="8" width="5.8515625" style="1" bestFit="1" customWidth="1"/>
    <col min="9" max="9" width="7.421875" style="1" bestFit="1" customWidth="1"/>
    <col min="10" max="10" width="5.8515625" style="1" bestFit="1" customWidth="1"/>
    <col min="11" max="11" width="6.7109375" style="1" bestFit="1" customWidth="1"/>
    <col min="12" max="12" width="5.8515625" style="1" bestFit="1" customWidth="1"/>
    <col min="13" max="13" width="7.421875" style="1" bestFit="1" customWidth="1"/>
    <col min="14" max="14" width="5.8515625" style="1" bestFit="1" customWidth="1"/>
    <col min="15" max="15" width="7.421875" style="1" bestFit="1" customWidth="1"/>
    <col min="16" max="16" width="8.28125" style="1" bestFit="1" customWidth="1"/>
    <col min="17" max="17" width="7.421875" style="1" bestFit="1" customWidth="1"/>
    <col min="18" max="16384" width="9.28125" style="1" customWidth="1"/>
  </cols>
  <sheetData>
    <row r="1" spans="1:17" ht="13.5">
      <c r="A1" s="269" t="s">
        <v>19</v>
      </c>
      <c r="B1" s="269"/>
      <c r="C1" s="269"/>
      <c r="D1" s="269"/>
      <c r="E1" s="269"/>
      <c r="F1" s="269"/>
      <c r="G1" s="269"/>
      <c r="H1" s="269"/>
      <c r="I1" s="269"/>
      <c r="J1" s="269"/>
      <c r="K1" s="269"/>
      <c r="L1" s="269"/>
      <c r="M1" s="269"/>
      <c r="N1" s="269"/>
      <c r="O1" s="269"/>
      <c r="P1" s="269"/>
      <c r="Q1" s="269"/>
    </row>
    <row r="2" spans="1:17" ht="13.5">
      <c r="A2" s="269" t="s">
        <v>28</v>
      </c>
      <c r="B2" s="269"/>
      <c r="C2" s="269"/>
      <c r="D2" s="269"/>
      <c r="E2" s="269"/>
      <c r="F2" s="269"/>
      <c r="G2" s="269"/>
      <c r="H2" s="269"/>
      <c r="I2" s="269"/>
      <c r="J2" s="269"/>
      <c r="K2" s="269"/>
      <c r="L2" s="269"/>
      <c r="M2" s="269"/>
      <c r="N2" s="269"/>
      <c r="O2" s="269"/>
      <c r="P2" s="269"/>
      <c r="Q2" s="269"/>
    </row>
    <row r="3" spans="1:17" ht="13.5">
      <c r="A3" s="269" t="s">
        <v>154</v>
      </c>
      <c r="B3" s="269"/>
      <c r="C3" s="269"/>
      <c r="D3" s="269"/>
      <c r="E3" s="269"/>
      <c r="F3" s="269"/>
      <c r="G3" s="269"/>
      <c r="H3" s="269"/>
      <c r="I3" s="269"/>
      <c r="J3" s="269"/>
      <c r="K3" s="269"/>
      <c r="L3" s="269"/>
      <c r="M3" s="269"/>
      <c r="N3" s="269"/>
      <c r="O3" s="269"/>
      <c r="P3" s="269"/>
      <c r="Q3" s="269"/>
    </row>
    <row r="4" spans="1:17" ht="13.5">
      <c r="A4" s="272" t="s">
        <v>121</v>
      </c>
      <c r="B4" s="272"/>
      <c r="C4" s="272"/>
      <c r="D4" s="272"/>
      <c r="E4" s="272"/>
      <c r="F4" s="272"/>
      <c r="G4" s="272"/>
      <c r="H4" s="272"/>
      <c r="I4" s="272"/>
      <c r="J4" s="272"/>
      <c r="K4" s="272"/>
      <c r="L4" s="272"/>
      <c r="M4" s="272"/>
      <c r="N4" s="272"/>
      <c r="O4" s="272"/>
      <c r="P4" s="272"/>
      <c r="Q4" s="272"/>
    </row>
    <row r="5" spans="1:17" ht="13.5">
      <c r="A5" s="269" t="s">
        <v>86</v>
      </c>
      <c r="B5" s="269"/>
      <c r="C5" s="269"/>
      <c r="D5" s="269"/>
      <c r="E5" s="269"/>
      <c r="F5" s="269"/>
      <c r="G5" s="269"/>
      <c r="H5" s="269"/>
      <c r="I5" s="269"/>
      <c r="J5" s="269"/>
      <c r="K5" s="269"/>
      <c r="L5" s="269"/>
      <c r="M5" s="269"/>
      <c r="N5" s="269"/>
      <c r="O5" s="269"/>
      <c r="P5" s="269"/>
      <c r="Q5" s="269"/>
    </row>
    <row r="6" spans="1:17" ht="13.5">
      <c r="A6" s="64" t="s">
        <v>28</v>
      </c>
      <c r="B6" s="42"/>
      <c r="C6" s="42"/>
      <c r="D6" s="42"/>
      <c r="E6" s="42"/>
      <c r="F6" s="42"/>
      <c r="G6" s="42"/>
      <c r="H6" s="42"/>
      <c r="I6" s="42"/>
      <c r="J6" s="42"/>
      <c r="K6" s="42"/>
      <c r="L6" s="42"/>
      <c r="M6" s="42"/>
      <c r="N6" s="42"/>
      <c r="O6" s="42"/>
      <c r="P6" s="42"/>
      <c r="Q6" s="42"/>
    </row>
    <row r="7" spans="1:17" ht="14.25" thickBot="1">
      <c r="A7" s="64" t="s">
        <v>122</v>
      </c>
      <c r="B7" s="42"/>
      <c r="C7" s="42"/>
      <c r="D7" s="42"/>
      <c r="E7" s="42"/>
      <c r="F7" s="42"/>
      <c r="G7" s="42"/>
      <c r="H7" s="42"/>
      <c r="I7" s="42"/>
      <c r="J7" s="42"/>
      <c r="K7" s="42"/>
      <c r="L7" s="42"/>
      <c r="M7" s="42"/>
      <c r="N7" s="42"/>
      <c r="O7" s="42"/>
      <c r="P7" s="185">
        <v>38749</v>
      </c>
      <c r="Q7" s="185"/>
    </row>
    <row r="8" spans="1:17" s="58" customFormat="1" ht="13.5">
      <c r="A8" s="181" t="s">
        <v>138</v>
      </c>
      <c r="B8" s="176"/>
      <c r="C8" s="57" t="s">
        <v>117</v>
      </c>
      <c r="D8" s="270" t="s">
        <v>59</v>
      </c>
      <c r="E8" s="271"/>
      <c r="F8" s="270" t="s">
        <v>64</v>
      </c>
      <c r="G8" s="271"/>
      <c r="H8" s="270" t="s">
        <v>65</v>
      </c>
      <c r="I8" s="271"/>
      <c r="J8" s="270" t="s">
        <v>88</v>
      </c>
      <c r="K8" s="271"/>
      <c r="L8" s="270" t="s">
        <v>89</v>
      </c>
      <c r="M8" s="271"/>
      <c r="N8" s="270" t="s">
        <v>113</v>
      </c>
      <c r="O8" s="271"/>
      <c r="P8" s="270" t="s">
        <v>114</v>
      </c>
      <c r="Q8" s="271"/>
    </row>
    <row r="9" spans="1:17" s="58" customFormat="1" ht="14.25" thickBot="1">
      <c r="A9" s="59" t="s">
        <v>139</v>
      </c>
      <c r="B9" s="59" t="s">
        <v>116</v>
      </c>
      <c r="C9" s="60" t="s">
        <v>118</v>
      </c>
      <c r="D9" s="61" t="s">
        <v>119</v>
      </c>
      <c r="E9" s="62" t="s">
        <v>120</v>
      </c>
      <c r="F9" s="61" t="s">
        <v>119</v>
      </c>
      <c r="G9" s="62" t="s">
        <v>120</v>
      </c>
      <c r="H9" s="61" t="s">
        <v>119</v>
      </c>
      <c r="I9" s="62" t="s">
        <v>120</v>
      </c>
      <c r="J9" s="61" t="s">
        <v>119</v>
      </c>
      <c r="K9" s="62" t="s">
        <v>120</v>
      </c>
      <c r="L9" s="61" t="s">
        <v>119</v>
      </c>
      <c r="M9" s="62" t="s">
        <v>120</v>
      </c>
      <c r="N9" s="61" t="s">
        <v>119</v>
      </c>
      <c r="O9" s="62" t="s">
        <v>120</v>
      </c>
      <c r="P9" s="61" t="s">
        <v>119</v>
      </c>
      <c r="Q9" s="62" t="s">
        <v>120</v>
      </c>
    </row>
    <row r="10" spans="1:17" ht="13.5">
      <c r="A10" s="177"/>
      <c r="B10" s="177"/>
      <c r="C10" s="52"/>
      <c r="D10" s="43"/>
      <c r="E10" s="44"/>
      <c r="F10" s="43"/>
      <c r="G10" s="44"/>
      <c r="H10" s="43"/>
      <c r="I10" s="44"/>
      <c r="J10" s="43"/>
      <c r="K10" s="44"/>
      <c r="L10" s="43"/>
      <c r="M10" s="44"/>
      <c r="N10" s="43"/>
      <c r="O10" s="44"/>
      <c r="P10" s="43"/>
      <c r="Q10" s="44"/>
    </row>
    <row r="11" spans="1:17" ht="13.5">
      <c r="A11" s="182">
        <v>23</v>
      </c>
      <c r="B11" s="178" t="s">
        <v>67</v>
      </c>
      <c r="C11" s="54" t="s">
        <v>66</v>
      </c>
      <c r="D11" s="48">
        <v>20</v>
      </c>
      <c r="E11" s="47">
        <v>0.581</v>
      </c>
      <c r="F11" s="48">
        <v>20</v>
      </c>
      <c r="G11" s="47">
        <v>0.59</v>
      </c>
      <c r="H11" s="55">
        <v>20</v>
      </c>
      <c r="I11" s="47">
        <v>0.609</v>
      </c>
      <c r="J11" s="48">
        <v>20</v>
      </c>
      <c r="K11" s="47">
        <v>0.611</v>
      </c>
      <c r="L11" s="55">
        <v>20</v>
      </c>
      <c r="M11" s="47">
        <v>0.613</v>
      </c>
      <c r="N11" s="48">
        <v>20</v>
      </c>
      <c r="O11" s="47">
        <v>0.626</v>
      </c>
      <c r="P11" s="55">
        <v>20</v>
      </c>
      <c r="Q11" s="47">
        <v>0.64</v>
      </c>
    </row>
    <row r="12" spans="1:17" ht="13.5">
      <c r="A12" s="183"/>
      <c r="B12" s="179"/>
      <c r="C12" s="54"/>
      <c r="D12" s="48"/>
      <c r="E12" s="49"/>
      <c r="F12" s="48"/>
      <c r="G12" s="49"/>
      <c r="H12" s="48"/>
      <c r="I12" s="49"/>
      <c r="J12" s="48"/>
      <c r="K12" s="49"/>
      <c r="L12" s="48"/>
      <c r="M12" s="49"/>
      <c r="N12" s="48"/>
      <c r="O12" s="49"/>
      <c r="P12" s="48"/>
      <c r="Q12" s="49"/>
    </row>
    <row r="13" spans="1:17" ht="13.5">
      <c r="A13" s="182">
        <v>23</v>
      </c>
      <c r="B13" s="178" t="s">
        <v>70</v>
      </c>
      <c r="C13" s="54" t="s">
        <v>68</v>
      </c>
      <c r="D13" s="48">
        <v>4</v>
      </c>
      <c r="E13" s="47">
        <v>7.257</v>
      </c>
      <c r="F13" s="48">
        <v>4</v>
      </c>
      <c r="G13" s="47">
        <v>7.626</v>
      </c>
      <c r="H13" s="48">
        <v>4</v>
      </c>
      <c r="I13" s="47">
        <v>8.085</v>
      </c>
      <c r="J13" s="48">
        <v>4</v>
      </c>
      <c r="K13" s="49">
        <v>8.292</v>
      </c>
      <c r="L13" s="55">
        <v>4</v>
      </c>
      <c r="M13" s="47">
        <v>8.495</v>
      </c>
      <c r="N13" s="48">
        <v>4</v>
      </c>
      <c r="O13" s="49">
        <v>8.677</v>
      </c>
      <c r="P13" s="55">
        <v>4</v>
      </c>
      <c r="Q13" s="47">
        <v>8.864</v>
      </c>
    </row>
    <row r="14" spans="1:17" ht="13.5">
      <c r="A14" s="183"/>
      <c r="B14" s="179"/>
      <c r="C14" s="63"/>
      <c r="D14" s="48"/>
      <c r="E14" s="49"/>
      <c r="F14" s="48"/>
      <c r="G14" s="49"/>
      <c r="H14" s="48"/>
      <c r="I14" s="49"/>
      <c r="J14" s="48"/>
      <c r="K14" s="49"/>
      <c r="L14" s="48"/>
      <c r="M14" s="47"/>
      <c r="N14" s="48"/>
      <c r="O14" s="49"/>
      <c r="P14" s="48"/>
      <c r="Q14" s="47"/>
    </row>
    <row r="15" spans="1:17" ht="13.5">
      <c r="A15" s="182">
        <v>23</v>
      </c>
      <c r="B15" s="178" t="s">
        <v>141</v>
      </c>
      <c r="C15" s="54" t="s">
        <v>69</v>
      </c>
      <c r="D15" s="48">
        <v>0</v>
      </c>
      <c r="E15" s="47">
        <v>0</v>
      </c>
      <c r="F15" s="48">
        <v>0</v>
      </c>
      <c r="G15" s="47">
        <v>0</v>
      </c>
      <c r="H15" s="48">
        <v>0</v>
      </c>
      <c r="I15" s="47">
        <v>0</v>
      </c>
      <c r="J15" s="48">
        <v>1</v>
      </c>
      <c r="K15" s="49">
        <v>0.279</v>
      </c>
      <c r="L15" s="48">
        <v>0</v>
      </c>
      <c r="M15" s="47">
        <v>0</v>
      </c>
      <c r="N15" s="48">
        <v>0</v>
      </c>
      <c r="O15" s="47">
        <v>0</v>
      </c>
      <c r="P15" s="48">
        <v>0</v>
      </c>
      <c r="Q15" s="47">
        <v>0</v>
      </c>
    </row>
    <row r="16" spans="1:17" ht="13.5">
      <c r="A16" s="182"/>
      <c r="B16" s="179"/>
      <c r="C16" s="54"/>
      <c r="D16" s="48"/>
      <c r="E16" s="49"/>
      <c r="F16" s="48"/>
      <c r="G16" s="49"/>
      <c r="H16" s="48"/>
      <c r="I16" s="49"/>
      <c r="J16" s="48"/>
      <c r="K16" s="49"/>
      <c r="L16" s="48"/>
      <c r="M16" s="50"/>
      <c r="N16" s="48"/>
      <c r="O16" s="49"/>
      <c r="P16" s="48"/>
      <c r="Q16" s="50"/>
    </row>
    <row r="17" spans="1:17" ht="14.25" thickBot="1">
      <c r="A17" s="184"/>
      <c r="B17" s="180" t="s">
        <v>61</v>
      </c>
      <c r="C17" s="53"/>
      <c r="D17" s="45"/>
      <c r="E17" s="51">
        <f>SUM(E11:E15)</f>
        <v>7.837999999999999</v>
      </c>
      <c r="F17" s="45"/>
      <c r="G17" s="51">
        <f>SUM(G11:G15)</f>
        <v>8.216000000000001</v>
      </c>
      <c r="H17" s="56"/>
      <c r="I17" s="51">
        <f>SUM(I11:I15)</f>
        <v>8.694</v>
      </c>
      <c r="J17" s="45"/>
      <c r="K17" s="51">
        <f>SUM(K11:K15)</f>
        <v>9.182</v>
      </c>
      <c r="L17" s="56"/>
      <c r="M17" s="51">
        <f>SUM(M11:M15)</f>
        <v>9.107999999999999</v>
      </c>
      <c r="N17" s="45"/>
      <c r="O17" s="51">
        <f>SUM(O11:O15)</f>
        <v>9.302999999999999</v>
      </c>
      <c r="P17" s="56"/>
      <c r="Q17" s="51">
        <f>SUM(Q11:Q15)</f>
        <v>9.504000000000001</v>
      </c>
    </row>
    <row r="20" spans="9:17" ht="13.5">
      <c r="I20" s="174"/>
      <c r="J20" s="174"/>
      <c r="K20" s="174"/>
      <c r="L20" s="174"/>
      <c r="M20" s="174"/>
      <c r="N20" s="174"/>
      <c r="O20" s="174"/>
      <c r="P20" s="174"/>
      <c r="Q20" s="174"/>
    </row>
    <row r="21" spans="9:17" ht="13.5">
      <c r="I21" s="174"/>
      <c r="J21" s="174"/>
      <c r="K21" s="174"/>
      <c r="L21" s="174"/>
      <c r="M21" s="174"/>
      <c r="N21" s="174"/>
      <c r="O21" s="174"/>
      <c r="P21" s="174"/>
      <c r="Q21" s="174"/>
    </row>
    <row r="22" spans="9:17" ht="13.5">
      <c r="I22" s="174"/>
      <c r="J22" s="174"/>
      <c r="K22" s="174"/>
      <c r="L22" s="174"/>
      <c r="M22" s="174"/>
      <c r="N22" s="174"/>
      <c r="O22" s="174"/>
      <c r="P22" s="174"/>
      <c r="Q22" s="174"/>
    </row>
    <row r="23" spans="9:17" ht="13.5">
      <c r="I23" s="174"/>
      <c r="J23" s="174"/>
      <c r="K23" s="174"/>
      <c r="L23" s="174"/>
      <c r="M23" s="174"/>
      <c r="N23" s="174"/>
      <c r="O23" s="174"/>
      <c r="P23" s="174"/>
      <c r="Q23" s="174"/>
    </row>
    <row r="24" ht="13.5">
      <c r="I24" s="174"/>
    </row>
  </sheetData>
  <mergeCells count="12">
    <mergeCell ref="A1:Q1"/>
    <mergeCell ref="A2:Q2"/>
    <mergeCell ref="A3:Q3"/>
    <mergeCell ref="A4:Q4"/>
    <mergeCell ref="A5:Q5"/>
    <mergeCell ref="H8:I8"/>
    <mergeCell ref="J8:K8"/>
    <mergeCell ref="L8:M8"/>
    <mergeCell ref="N8:O8"/>
    <mergeCell ref="D8:E8"/>
    <mergeCell ref="F8:G8"/>
    <mergeCell ref="P8:Q8"/>
  </mergeCells>
  <printOptions horizontalCentered="1"/>
  <pageMargins left="0" right="0" top="1" bottom="0.8" header="1" footer="0.5"/>
  <pageSetup errors="blank" horizontalDpi="600" verticalDpi="600" orientation="landscape" scale="85" r:id="rId1"/>
  <headerFooter alignWithMargins="0">
    <oddFooter>&amp;CP1 Shopping List - Item Number 23
Page 1 of 12&amp;R
</oddFooter>
  </headerFooter>
  <rowBreaks count="1" manualBreakCount="1">
    <brk id="105" max="65535" man="1"/>
  </rowBreaks>
  <ignoredErrors>
    <ignoredError sqref="C11:C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M17"/>
  <sheetViews>
    <sheetView workbookViewId="0" topLeftCell="A16">
      <selection activeCell="F22" sqref="F22"/>
    </sheetView>
  </sheetViews>
  <sheetFormatPr defaultColWidth="9.140625" defaultRowHeight="12.75"/>
  <cols>
    <col min="1" max="1" width="16.8515625" style="66" customWidth="1"/>
    <col min="2" max="2" width="16.00390625" style="66" customWidth="1"/>
    <col min="3" max="3" width="11.8515625" style="66" hidden="1" customWidth="1"/>
    <col min="4" max="7" width="10.57421875" style="66" bestFit="1" customWidth="1"/>
    <col min="8" max="8" width="11.28125" style="66" customWidth="1"/>
    <col min="9" max="9" width="10.8515625" style="66" customWidth="1"/>
    <col min="10" max="10" width="10.421875" style="66" customWidth="1"/>
    <col min="11" max="12" width="12.57421875" style="66" customWidth="1"/>
    <col min="13" max="16384" width="9.140625" style="66" customWidth="1"/>
  </cols>
  <sheetData>
    <row r="1" spans="1:13" ht="16.5">
      <c r="A1" s="278" t="s">
        <v>19</v>
      </c>
      <c r="B1" s="279"/>
      <c r="C1" s="279"/>
      <c r="D1" s="279"/>
      <c r="E1" s="279"/>
      <c r="F1" s="279"/>
      <c r="G1" s="279"/>
      <c r="H1" s="279"/>
      <c r="I1" s="279"/>
      <c r="J1" s="279"/>
      <c r="K1" s="279"/>
      <c r="L1" s="279"/>
      <c r="M1" s="65"/>
    </row>
    <row r="2" spans="1:13" ht="16.5">
      <c r="A2" s="278" t="s">
        <v>28</v>
      </c>
      <c r="B2" s="279"/>
      <c r="C2" s="279"/>
      <c r="D2" s="279"/>
      <c r="E2" s="279"/>
      <c r="F2" s="279"/>
      <c r="G2" s="279"/>
      <c r="H2" s="279"/>
      <c r="I2" s="279"/>
      <c r="J2" s="279"/>
      <c r="K2" s="279"/>
      <c r="L2" s="279"/>
      <c r="M2" s="65"/>
    </row>
    <row r="3" spans="1:13" ht="16.5">
      <c r="A3" s="278" t="s">
        <v>153</v>
      </c>
      <c r="B3" s="279"/>
      <c r="C3" s="279"/>
      <c r="D3" s="279"/>
      <c r="E3" s="279"/>
      <c r="F3" s="279"/>
      <c r="G3" s="279"/>
      <c r="H3" s="279"/>
      <c r="I3" s="279"/>
      <c r="J3" s="279"/>
      <c r="K3" s="279"/>
      <c r="L3" s="279"/>
      <c r="M3" s="65"/>
    </row>
    <row r="4" spans="1:13" ht="16.5">
      <c r="A4" s="278" t="s">
        <v>86</v>
      </c>
      <c r="B4" s="279"/>
      <c r="C4" s="279"/>
      <c r="D4" s="279"/>
      <c r="E4" s="279"/>
      <c r="F4" s="279"/>
      <c r="G4" s="279"/>
      <c r="H4" s="279"/>
      <c r="I4" s="279"/>
      <c r="J4" s="279"/>
      <c r="K4" s="279"/>
      <c r="L4" s="279"/>
      <c r="M4" s="65"/>
    </row>
    <row r="5" spans="1:12" ht="16.5" thickBot="1">
      <c r="A5" s="67"/>
      <c r="B5" s="67"/>
      <c r="C5" s="67"/>
      <c r="D5" s="67"/>
      <c r="E5" s="67"/>
      <c r="F5" s="67"/>
      <c r="G5" s="67"/>
      <c r="H5" s="67"/>
      <c r="I5" s="67"/>
      <c r="J5" s="67"/>
      <c r="K5" s="67"/>
      <c r="L5" s="67"/>
    </row>
    <row r="6" spans="1:12" ht="16.5">
      <c r="A6" s="68"/>
      <c r="B6" s="69"/>
      <c r="C6" s="69"/>
      <c r="D6" s="69"/>
      <c r="E6" s="69"/>
      <c r="F6" s="69"/>
      <c r="G6" s="70"/>
      <c r="H6" s="71" t="s">
        <v>56</v>
      </c>
      <c r="I6" s="69"/>
      <c r="J6" s="69"/>
      <c r="K6" s="69"/>
      <c r="L6" s="70"/>
    </row>
    <row r="7" spans="1:12" ht="16.5">
      <c r="A7" s="72" t="s">
        <v>57</v>
      </c>
      <c r="B7" s="73"/>
      <c r="C7" s="73"/>
      <c r="D7" s="73"/>
      <c r="E7" s="74"/>
      <c r="F7" s="74"/>
      <c r="G7" s="75"/>
      <c r="H7" s="74"/>
      <c r="I7" s="273">
        <v>38749</v>
      </c>
      <c r="J7" s="274"/>
      <c r="K7" s="74"/>
      <c r="L7" s="75"/>
    </row>
    <row r="8" spans="1:12" ht="16.5" thickBot="1">
      <c r="A8" s="76"/>
      <c r="B8" s="77"/>
      <c r="C8" s="77"/>
      <c r="D8" s="77"/>
      <c r="E8" s="77"/>
      <c r="F8" s="77"/>
      <c r="G8" s="78"/>
      <c r="H8" s="77"/>
      <c r="I8" s="77"/>
      <c r="J8" s="77"/>
      <c r="K8" s="77"/>
      <c r="L8" s="78"/>
    </row>
    <row r="9" spans="1:12" ht="16.5">
      <c r="A9" s="79"/>
      <c r="B9" s="74"/>
      <c r="C9" s="74"/>
      <c r="D9" s="69"/>
      <c r="E9" s="80"/>
      <c r="F9" s="74"/>
      <c r="G9" s="74"/>
      <c r="H9" s="229" t="s">
        <v>45</v>
      </c>
      <c r="I9" s="74"/>
      <c r="J9" s="74"/>
      <c r="K9" s="74"/>
      <c r="L9" s="75"/>
    </row>
    <row r="10" spans="1:12" ht="16.5">
      <c r="A10" s="81" t="s">
        <v>123</v>
      </c>
      <c r="B10" s="74"/>
      <c r="C10" s="74"/>
      <c r="D10" s="74"/>
      <c r="E10" s="82"/>
      <c r="F10" s="74"/>
      <c r="G10" s="74"/>
      <c r="H10" s="81" t="s">
        <v>8</v>
      </c>
      <c r="I10" s="74"/>
      <c r="J10" s="74"/>
      <c r="K10" s="74"/>
      <c r="L10" s="75"/>
    </row>
    <row r="11" spans="1:12" ht="17.25" thickBot="1">
      <c r="A11" s="81" t="s">
        <v>125</v>
      </c>
      <c r="B11" s="74"/>
      <c r="C11" s="74"/>
      <c r="D11" s="77"/>
      <c r="E11" s="74"/>
      <c r="F11" s="74"/>
      <c r="G11" s="74"/>
      <c r="H11" s="76"/>
      <c r="I11" s="74"/>
      <c r="J11" s="74"/>
      <c r="K11" s="74"/>
      <c r="L11" s="75"/>
    </row>
    <row r="12" spans="1:12" ht="48" thickBot="1">
      <c r="A12" s="83"/>
      <c r="B12" s="84" t="s">
        <v>58</v>
      </c>
      <c r="C12" s="84"/>
      <c r="D12" s="84" t="s">
        <v>59</v>
      </c>
      <c r="E12" s="84" t="s">
        <v>64</v>
      </c>
      <c r="F12" s="84" t="s">
        <v>65</v>
      </c>
      <c r="G12" s="84" t="s">
        <v>88</v>
      </c>
      <c r="H12" s="84" t="s">
        <v>89</v>
      </c>
      <c r="I12" s="85" t="s">
        <v>113</v>
      </c>
      <c r="J12" s="84" t="s">
        <v>114</v>
      </c>
      <c r="K12" s="84" t="s">
        <v>60</v>
      </c>
      <c r="L12" s="84" t="s">
        <v>61</v>
      </c>
    </row>
    <row r="13" spans="1:12" ht="17.25" thickBot="1">
      <c r="A13" s="86" t="s">
        <v>34</v>
      </c>
      <c r="B13" s="87"/>
      <c r="C13" s="87"/>
      <c r="D13" s="87">
        <v>20</v>
      </c>
      <c r="E13" s="87">
        <v>20</v>
      </c>
      <c r="F13" s="87">
        <v>20</v>
      </c>
      <c r="G13" s="87">
        <v>20</v>
      </c>
      <c r="H13" s="87">
        <v>20</v>
      </c>
      <c r="I13" s="87">
        <v>20</v>
      </c>
      <c r="J13" s="87">
        <v>20</v>
      </c>
      <c r="K13" s="87"/>
      <c r="L13" s="87"/>
    </row>
    <row r="14" spans="1:12" ht="35.25" customHeight="1" thickBot="1">
      <c r="A14" s="88" t="s">
        <v>63</v>
      </c>
      <c r="B14" s="89"/>
      <c r="C14" s="87"/>
      <c r="D14" s="89">
        <v>0.581</v>
      </c>
      <c r="E14" s="89">
        <v>0.59</v>
      </c>
      <c r="F14" s="89">
        <v>0.609</v>
      </c>
      <c r="G14" s="89">
        <v>0.611</v>
      </c>
      <c r="H14" s="89">
        <v>0.613</v>
      </c>
      <c r="I14" s="89">
        <v>0.626</v>
      </c>
      <c r="J14" s="89">
        <v>0.64</v>
      </c>
      <c r="K14" s="89"/>
      <c r="L14" s="89"/>
    </row>
    <row r="15" spans="1:12" ht="13.5" customHeight="1">
      <c r="A15" s="81"/>
      <c r="B15" s="137"/>
      <c r="C15" s="91"/>
      <c r="D15" s="137"/>
      <c r="E15" s="137"/>
      <c r="F15" s="137"/>
      <c r="G15" s="137"/>
      <c r="H15" s="137"/>
      <c r="I15" s="137"/>
      <c r="J15" s="137"/>
      <c r="K15" s="137"/>
      <c r="L15" s="114"/>
    </row>
    <row r="16" spans="1:12" ht="123.75" customHeight="1">
      <c r="A16" s="275" t="s">
        <v>140</v>
      </c>
      <c r="B16" s="276"/>
      <c r="C16" s="276"/>
      <c r="D16" s="276"/>
      <c r="E16" s="276"/>
      <c r="F16" s="276"/>
      <c r="G16" s="276"/>
      <c r="H16" s="276"/>
      <c r="I16" s="276"/>
      <c r="J16" s="276"/>
      <c r="K16" s="276"/>
      <c r="L16" s="277"/>
    </row>
    <row r="17" spans="1:12" ht="15.75" customHeight="1" thickBot="1">
      <c r="A17" s="90"/>
      <c r="B17" s="186"/>
      <c r="C17" s="186"/>
      <c r="D17" s="186"/>
      <c r="E17" s="186"/>
      <c r="F17" s="186"/>
      <c r="G17" s="186"/>
      <c r="H17" s="186"/>
      <c r="I17" s="186"/>
      <c r="J17" s="186"/>
      <c r="K17" s="186"/>
      <c r="L17" s="187"/>
    </row>
    <row r="18" ht="18.75" customHeight="1"/>
  </sheetData>
  <mergeCells count="6">
    <mergeCell ref="I7:J7"/>
    <mergeCell ref="A16:L16"/>
    <mergeCell ref="A1:L1"/>
    <mergeCell ref="A2:L2"/>
    <mergeCell ref="A3:L3"/>
    <mergeCell ref="A4:L4"/>
  </mergeCells>
  <printOptions/>
  <pageMargins left="0.75" right="0.75" top="1" bottom="1" header="0.5" footer="0.5"/>
  <pageSetup fitToHeight="1" fitToWidth="1" horizontalDpi="600" verticalDpi="600" orientation="landscape" scale="93" r:id="rId1"/>
  <headerFooter alignWithMargins="0">
    <oddFooter>&amp;CP-1 Shopping List - Item Number 23
Page 2 of 12&amp;RP-40 Budget Item Justification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workbookViewId="0" topLeftCell="A1">
      <selection activeCell="B16" sqref="B16"/>
    </sheetView>
  </sheetViews>
  <sheetFormatPr defaultColWidth="9.140625" defaultRowHeight="12.75"/>
  <cols>
    <col min="1" max="1" width="27.8515625" style="66" customWidth="1"/>
    <col min="2" max="2" width="8.140625" style="66" customWidth="1"/>
    <col min="3" max="3" width="18.140625" style="66" customWidth="1"/>
    <col min="4" max="4" width="11.28125" style="66" bestFit="1" customWidth="1"/>
    <col min="5" max="5" width="18.28125" style="66" customWidth="1"/>
    <col min="6" max="6" width="13.00390625" style="66" customWidth="1"/>
    <col min="7" max="7" width="15.8515625" style="66" customWidth="1"/>
    <col min="8" max="8" width="17.00390625" style="66" customWidth="1"/>
    <col min="9" max="9" width="13.421875" style="66" customWidth="1"/>
    <col min="10" max="10" width="12.7109375" style="66" customWidth="1"/>
    <col min="11" max="11" width="12.57421875" style="66" customWidth="1"/>
    <col min="12" max="12" width="12.00390625" style="66" customWidth="1"/>
    <col min="13" max="13" width="11.00390625" style="66" customWidth="1"/>
    <col min="14" max="14" width="10.57421875" style="66" bestFit="1" customWidth="1"/>
    <col min="15" max="16384" width="9.140625" style="66" customWidth="1"/>
  </cols>
  <sheetData>
    <row r="1" spans="1:14" ht="16.5">
      <c r="A1" s="278" t="s">
        <v>19</v>
      </c>
      <c r="B1" s="282"/>
      <c r="C1" s="282"/>
      <c r="D1" s="282"/>
      <c r="E1" s="282"/>
      <c r="F1" s="282"/>
      <c r="G1" s="282"/>
      <c r="H1" s="282"/>
      <c r="I1" s="282"/>
      <c r="J1" s="282"/>
      <c r="K1" s="282"/>
      <c r="L1" s="282"/>
      <c r="M1" s="282"/>
      <c r="N1" s="282"/>
    </row>
    <row r="2" spans="1:14" ht="16.5">
      <c r="A2" s="278" t="s">
        <v>28</v>
      </c>
      <c r="B2" s="279"/>
      <c r="C2" s="279"/>
      <c r="D2" s="279"/>
      <c r="E2" s="279"/>
      <c r="F2" s="279"/>
      <c r="G2" s="279"/>
      <c r="H2" s="279"/>
      <c r="I2" s="279"/>
      <c r="J2" s="279"/>
      <c r="K2" s="279"/>
      <c r="L2" s="279"/>
      <c r="M2" s="279"/>
      <c r="N2" s="279"/>
    </row>
    <row r="3" spans="1:14" ht="16.5">
      <c r="A3" s="278" t="s">
        <v>153</v>
      </c>
      <c r="B3" s="282"/>
      <c r="C3" s="282"/>
      <c r="D3" s="282"/>
      <c r="E3" s="282"/>
      <c r="F3" s="282"/>
      <c r="G3" s="282"/>
      <c r="H3" s="282"/>
      <c r="I3" s="282"/>
      <c r="J3" s="282"/>
      <c r="K3" s="282"/>
      <c r="L3" s="282"/>
      <c r="M3" s="282"/>
      <c r="N3" s="282"/>
    </row>
    <row r="4" spans="1:14" ht="16.5">
      <c r="A4" s="278" t="s">
        <v>87</v>
      </c>
      <c r="B4" s="282"/>
      <c r="C4" s="282"/>
      <c r="D4" s="282"/>
      <c r="E4" s="282"/>
      <c r="F4" s="282"/>
      <c r="G4" s="282"/>
      <c r="H4" s="282"/>
      <c r="I4" s="282"/>
      <c r="J4" s="282"/>
      <c r="K4" s="282"/>
      <c r="L4" s="282"/>
      <c r="M4" s="282"/>
      <c r="N4" s="282"/>
    </row>
    <row r="5" spans="1:14" ht="16.5" thickBot="1">
      <c r="A5" s="74"/>
      <c r="B5" s="74"/>
      <c r="C5" s="91"/>
      <c r="D5" s="74"/>
      <c r="E5" s="74"/>
      <c r="F5" s="74"/>
      <c r="G5" s="74"/>
      <c r="H5" s="74"/>
      <c r="I5" s="74"/>
      <c r="J5" s="74"/>
      <c r="K5" s="74"/>
      <c r="L5" s="92"/>
      <c r="M5" s="92"/>
      <c r="N5" s="92"/>
    </row>
    <row r="6" spans="1:14" ht="16.5" thickTop="1">
      <c r="A6" s="93"/>
      <c r="B6" s="94"/>
      <c r="C6" s="95" t="s">
        <v>20</v>
      </c>
      <c r="D6" s="96"/>
      <c r="E6" s="94"/>
      <c r="F6" s="96" t="s">
        <v>21</v>
      </c>
      <c r="G6" s="96"/>
      <c r="H6" s="94"/>
      <c r="I6" s="96" t="s">
        <v>22</v>
      </c>
      <c r="J6" s="96"/>
      <c r="K6" s="96"/>
      <c r="L6" s="96"/>
      <c r="M6" s="96"/>
      <c r="N6" s="97"/>
    </row>
    <row r="7" spans="1:14" ht="16.5" thickBot="1">
      <c r="A7" s="98"/>
      <c r="B7" s="75"/>
      <c r="C7" s="2" t="s">
        <v>23</v>
      </c>
      <c r="D7" s="92"/>
      <c r="E7" s="75"/>
      <c r="F7" s="92" t="s">
        <v>24</v>
      </c>
      <c r="G7" s="92"/>
      <c r="H7" s="75"/>
      <c r="I7" s="77"/>
      <c r="J7" s="77" t="s">
        <v>25</v>
      </c>
      <c r="K7" s="77"/>
      <c r="L7" s="77"/>
      <c r="M7" s="77"/>
      <c r="N7" s="99"/>
    </row>
    <row r="8" spans="1:14" ht="16.5">
      <c r="A8" s="100" t="s">
        <v>26</v>
      </c>
      <c r="B8" s="75"/>
      <c r="C8" s="2"/>
      <c r="D8" s="92"/>
      <c r="E8" s="75"/>
      <c r="F8" s="92"/>
      <c r="G8" s="92"/>
      <c r="H8" s="75"/>
      <c r="I8" s="74"/>
      <c r="J8" s="74"/>
      <c r="K8" s="74"/>
      <c r="L8" s="74"/>
      <c r="M8" s="74"/>
      <c r="N8" s="101"/>
    </row>
    <row r="9" spans="1:14" ht="16.5">
      <c r="A9" s="100" t="s">
        <v>27</v>
      </c>
      <c r="B9" s="75"/>
      <c r="C9" s="2" t="s">
        <v>28</v>
      </c>
      <c r="D9" s="92"/>
      <c r="E9" s="75"/>
      <c r="F9" s="2" t="s">
        <v>126</v>
      </c>
      <c r="G9" s="92"/>
      <c r="H9" s="75"/>
      <c r="I9" s="92" t="s">
        <v>29</v>
      </c>
      <c r="J9" s="280">
        <v>38749</v>
      </c>
      <c r="K9" s="281"/>
      <c r="L9" s="74"/>
      <c r="M9" s="74"/>
      <c r="N9" s="101"/>
    </row>
    <row r="10" spans="1:14" ht="16.5" thickBot="1">
      <c r="A10" s="98"/>
      <c r="B10" s="75"/>
      <c r="C10" s="102" t="s">
        <v>124</v>
      </c>
      <c r="D10" s="77"/>
      <c r="E10" s="78"/>
      <c r="F10" s="77" t="s">
        <v>127</v>
      </c>
      <c r="G10" s="77"/>
      <c r="H10" s="78"/>
      <c r="I10" s="77"/>
      <c r="J10" s="77"/>
      <c r="K10" s="77"/>
      <c r="L10" s="77"/>
      <c r="M10" s="77"/>
      <c r="N10" s="99"/>
    </row>
    <row r="11" spans="1:14" s="65" customFormat="1" ht="16.5" thickBot="1">
      <c r="A11" s="188"/>
      <c r="B11" s="189"/>
      <c r="C11" s="190"/>
      <c r="D11" s="103" t="s">
        <v>59</v>
      </c>
      <c r="E11" s="189"/>
      <c r="F11" s="190"/>
      <c r="G11" s="103" t="s">
        <v>64</v>
      </c>
      <c r="H11" s="189"/>
      <c r="I11" s="190"/>
      <c r="J11" s="103" t="s">
        <v>65</v>
      </c>
      <c r="K11" s="189"/>
      <c r="L11" s="190"/>
      <c r="M11" s="190" t="s">
        <v>88</v>
      </c>
      <c r="N11" s="191"/>
    </row>
    <row r="12" spans="1:14" ht="48" thickBot="1">
      <c r="A12" s="104" t="s">
        <v>32</v>
      </c>
      <c r="B12" s="105" t="s">
        <v>33</v>
      </c>
      <c r="C12" s="106" t="s">
        <v>34</v>
      </c>
      <c r="D12" s="105" t="s">
        <v>35</v>
      </c>
      <c r="E12" s="105" t="s">
        <v>36</v>
      </c>
      <c r="F12" s="106" t="s">
        <v>34</v>
      </c>
      <c r="G12" s="105" t="s">
        <v>35</v>
      </c>
      <c r="H12" s="105" t="s">
        <v>36</v>
      </c>
      <c r="I12" s="106" t="s">
        <v>34</v>
      </c>
      <c r="J12" s="105" t="s">
        <v>35</v>
      </c>
      <c r="K12" s="105" t="s">
        <v>36</v>
      </c>
      <c r="L12" s="106" t="s">
        <v>34</v>
      </c>
      <c r="M12" s="105" t="s">
        <v>35</v>
      </c>
      <c r="N12" s="107" t="s">
        <v>36</v>
      </c>
    </row>
    <row r="13" spans="1:14" ht="15.75">
      <c r="A13" s="108"/>
      <c r="B13" s="109"/>
      <c r="C13" s="110"/>
      <c r="D13" s="109"/>
      <c r="E13" s="109"/>
      <c r="F13" s="110"/>
      <c r="G13" s="109"/>
      <c r="H13" s="109"/>
      <c r="I13" s="110"/>
      <c r="J13" s="109"/>
      <c r="K13" s="109"/>
      <c r="L13" s="110"/>
      <c r="M13" s="109"/>
      <c r="N13" s="111"/>
    </row>
    <row r="14" spans="1:14" ht="15.75">
      <c r="A14" s="112" t="s">
        <v>73</v>
      </c>
      <c r="B14" s="75"/>
      <c r="C14" s="110">
        <v>20</v>
      </c>
      <c r="D14" s="172">
        <f>E14/C14</f>
        <v>0.02905</v>
      </c>
      <c r="E14" s="114">
        <v>0.581</v>
      </c>
      <c r="F14" s="110">
        <v>20</v>
      </c>
      <c r="G14" s="172">
        <f>H14/F14</f>
        <v>0.0295</v>
      </c>
      <c r="H14" s="114">
        <v>0.59</v>
      </c>
      <c r="I14" s="110">
        <v>20</v>
      </c>
      <c r="J14" s="172">
        <f>SUM(K14/I14)</f>
        <v>0.030449999999999998</v>
      </c>
      <c r="K14" s="114">
        <v>0.609</v>
      </c>
      <c r="L14" s="110">
        <v>20</v>
      </c>
      <c r="M14" s="172">
        <f>SUM(N14/L14)</f>
        <v>0.03055</v>
      </c>
      <c r="N14" s="114">
        <v>0.611</v>
      </c>
    </row>
    <row r="15" spans="1:14" ht="15.75">
      <c r="A15" s="108" t="s">
        <v>3</v>
      </c>
      <c r="B15" s="75"/>
      <c r="C15" s="110"/>
      <c r="D15" s="110"/>
      <c r="E15" s="115"/>
      <c r="F15" s="110"/>
      <c r="G15" s="110"/>
      <c r="H15" s="116"/>
      <c r="I15" s="110"/>
      <c r="J15" s="172"/>
      <c r="K15" s="114"/>
      <c r="L15" s="110"/>
      <c r="M15" s="172"/>
      <c r="N15" s="117"/>
    </row>
    <row r="16" spans="1:14" ht="15.75">
      <c r="A16" s="112"/>
      <c r="B16" s="75"/>
      <c r="C16" s="110"/>
      <c r="D16" s="110"/>
      <c r="E16" s="115"/>
      <c r="F16" s="110"/>
      <c r="G16" s="110"/>
      <c r="H16" s="116"/>
      <c r="I16" s="110"/>
      <c r="J16" s="113"/>
      <c r="K16" s="114"/>
      <c r="L16" s="110"/>
      <c r="M16" s="113"/>
      <c r="N16" s="117"/>
    </row>
    <row r="17" spans="1:14" ht="15.75">
      <c r="A17" s="112"/>
      <c r="B17" s="75"/>
      <c r="C17" s="110"/>
      <c r="D17" s="110"/>
      <c r="E17" s="115"/>
      <c r="F17" s="110"/>
      <c r="G17" s="110"/>
      <c r="H17" s="116"/>
      <c r="I17" s="110"/>
      <c r="J17" s="113"/>
      <c r="K17" s="118"/>
      <c r="L17" s="110"/>
      <c r="M17" s="113"/>
      <c r="N17" s="117"/>
    </row>
    <row r="18" spans="1:14" ht="15.75">
      <c r="A18" s="119"/>
      <c r="B18" s="75"/>
      <c r="C18" s="110"/>
      <c r="D18" s="110"/>
      <c r="E18" s="110"/>
      <c r="F18" s="110"/>
      <c r="G18" s="110"/>
      <c r="H18" s="120"/>
      <c r="I18" s="110"/>
      <c r="J18" s="113"/>
      <c r="K18" s="118"/>
      <c r="L18" s="110"/>
      <c r="M18" s="113"/>
      <c r="N18" s="117"/>
    </row>
    <row r="19" spans="1:14" ht="15.75">
      <c r="A19" s="112"/>
      <c r="B19" s="75"/>
      <c r="C19" s="110"/>
      <c r="D19" s="110"/>
      <c r="E19" s="110"/>
      <c r="F19" s="110"/>
      <c r="G19" s="110"/>
      <c r="H19" s="110"/>
      <c r="I19" s="110"/>
      <c r="J19" s="110"/>
      <c r="K19" s="110"/>
      <c r="L19" s="110"/>
      <c r="M19" s="110"/>
      <c r="N19" s="121"/>
    </row>
    <row r="20" spans="1:14" ht="15.75">
      <c r="A20" s="112"/>
      <c r="B20" s="75"/>
      <c r="C20" s="110"/>
      <c r="D20" s="110"/>
      <c r="E20" s="114"/>
      <c r="F20" s="110"/>
      <c r="G20" s="110"/>
      <c r="H20" s="114"/>
      <c r="I20" s="110"/>
      <c r="J20" s="110"/>
      <c r="K20" s="114"/>
      <c r="L20" s="110"/>
      <c r="M20" s="110"/>
      <c r="N20" s="117"/>
    </row>
    <row r="21" spans="1:14" ht="15.75">
      <c r="A21" s="112" t="s">
        <v>37</v>
      </c>
      <c r="B21" s="75"/>
      <c r="C21" s="110">
        <v>20</v>
      </c>
      <c r="D21" s="113"/>
      <c r="E21" s="114">
        <v>0.581</v>
      </c>
      <c r="F21" s="110">
        <v>20</v>
      </c>
      <c r="G21" s="172"/>
      <c r="H21" s="114">
        <v>0.59</v>
      </c>
      <c r="I21" s="110">
        <v>20</v>
      </c>
      <c r="J21" s="172"/>
      <c r="K21" s="114">
        <v>0.609</v>
      </c>
      <c r="L21" s="110">
        <v>20</v>
      </c>
      <c r="M21" s="172"/>
      <c r="N21" s="114">
        <v>0.611</v>
      </c>
    </row>
    <row r="22" spans="1:14" ht="15.75">
      <c r="A22" s="112"/>
      <c r="B22" s="75"/>
      <c r="C22" s="110"/>
      <c r="D22" s="110"/>
      <c r="E22" s="110"/>
      <c r="F22" s="110"/>
      <c r="G22" s="110"/>
      <c r="H22" s="110"/>
      <c r="I22" s="110"/>
      <c r="J22" s="110"/>
      <c r="K22" s="110"/>
      <c r="L22" s="110"/>
      <c r="M22" s="110"/>
      <c r="N22" s="121"/>
    </row>
    <row r="23" spans="1:14" ht="15.75">
      <c r="A23" s="119" t="s">
        <v>38</v>
      </c>
      <c r="B23" s="75"/>
      <c r="C23" s="110"/>
      <c r="D23" s="110"/>
      <c r="E23" s="114"/>
      <c r="F23" s="110"/>
      <c r="G23" s="110"/>
      <c r="H23" s="114"/>
      <c r="I23" s="110"/>
      <c r="J23" s="110"/>
      <c r="K23" s="114"/>
      <c r="L23" s="110"/>
      <c r="M23" s="110"/>
      <c r="N23" s="117"/>
    </row>
    <row r="24" spans="1:14" ht="15.75">
      <c r="A24" s="112" t="s">
        <v>39</v>
      </c>
      <c r="B24" s="75"/>
      <c r="C24" s="110"/>
      <c r="D24" s="110"/>
      <c r="E24" s="110"/>
      <c r="F24" s="110"/>
      <c r="G24" s="110"/>
      <c r="H24" s="110"/>
      <c r="I24" s="110"/>
      <c r="J24" s="110"/>
      <c r="K24" s="115"/>
      <c r="L24" s="110"/>
      <c r="M24" s="110"/>
      <c r="N24" s="122"/>
    </row>
    <row r="25" spans="1:14" ht="15.75">
      <c r="A25" s="112"/>
      <c r="B25" s="75"/>
      <c r="C25" s="110"/>
      <c r="D25" s="110"/>
      <c r="E25" s="110"/>
      <c r="F25" s="110"/>
      <c r="G25" s="110"/>
      <c r="H25" s="110"/>
      <c r="I25" s="110"/>
      <c r="J25" s="110"/>
      <c r="K25" s="115"/>
      <c r="L25" s="110"/>
      <c r="M25" s="110"/>
      <c r="N25" s="122"/>
    </row>
    <row r="26" spans="1:14" ht="15.75">
      <c r="A26" s="123" t="s">
        <v>40</v>
      </c>
      <c r="B26" s="75"/>
      <c r="C26" s="110">
        <v>20</v>
      </c>
      <c r="D26" s="113"/>
      <c r="E26" s="114">
        <v>0.581</v>
      </c>
      <c r="F26" s="110">
        <v>20</v>
      </c>
      <c r="G26" s="172"/>
      <c r="H26" s="114">
        <v>0.59</v>
      </c>
      <c r="I26" s="110">
        <v>20</v>
      </c>
      <c r="J26" s="172"/>
      <c r="K26" s="114">
        <v>0.609</v>
      </c>
      <c r="L26" s="110">
        <v>20</v>
      </c>
      <c r="M26" s="172"/>
      <c r="N26" s="114">
        <v>0.611</v>
      </c>
    </row>
    <row r="27" spans="1:14" ht="15.75">
      <c r="A27" s="112" t="s">
        <v>41</v>
      </c>
      <c r="B27" s="75"/>
      <c r="C27" s="110"/>
      <c r="D27" s="110"/>
      <c r="E27" s="120"/>
      <c r="F27" s="110"/>
      <c r="G27" s="110"/>
      <c r="H27" s="120"/>
      <c r="I27" s="110"/>
      <c r="J27" s="110"/>
      <c r="K27" s="120"/>
      <c r="L27" s="110"/>
      <c r="M27" s="110"/>
      <c r="N27" s="121"/>
    </row>
    <row r="28" spans="1:14" ht="15.75">
      <c r="A28" s="112"/>
      <c r="B28" s="75"/>
      <c r="C28" s="110"/>
      <c r="D28" s="110"/>
      <c r="E28" s="120"/>
      <c r="F28" s="110"/>
      <c r="G28" s="110"/>
      <c r="H28" s="120"/>
      <c r="I28" s="110"/>
      <c r="J28" s="110"/>
      <c r="K28" s="120"/>
      <c r="L28" s="110"/>
      <c r="M28" s="110"/>
      <c r="N28" s="121"/>
    </row>
    <row r="29" spans="1:14" ht="15.75">
      <c r="A29" s="112" t="s">
        <v>74</v>
      </c>
      <c r="B29" s="75"/>
      <c r="C29" s="110">
        <v>20</v>
      </c>
      <c r="D29" s="113"/>
      <c r="E29" s="114">
        <v>0.581</v>
      </c>
      <c r="F29" s="110">
        <v>20</v>
      </c>
      <c r="G29" s="172"/>
      <c r="H29" s="114">
        <v>0.59</v>
      </c>
      <c r="I29" s="110">
        <v>20</v>
      </c>
      <c r="J29" s="172"/>
      <c r="K29" s="114">
        <v>0.609</v>
      </c>
      <c r="L29" s="110">
        <v>20</v>
      </c>
      <c r="M29" s="172"/>
      <c r="N29" s="114">
        <v>0.611</v>
      </c>
    </row>
    <row r="30" spans="1:14" ht="16.5" thickBot="1">
      <c r="A30" s="124"/>
      <c r="B30" s="125"/>
      <c r="C30" s="126"/>
      <c r="D30" s="125"/>
      <c r="E30" s="125"/>
      <c r="F30" s="125"/>
      <c r="G30" s="125"/>
      <c r="H30" s="125"/>
      <c r="I30" s="125"/>
      <c r="J30" s="125"/>
      <c r="K30" s="125"/>
      <c r="L30" s="125"/>
      <c r="M30" s="125"/>
      <c r="N30" s="127"/>
    </row>
    <row r="31" ht="15.75" thickTop="1"/>
  </sheetData>
  <mergeCells count="5">
    <mergeCell ref="J9:K9"/>
    <mergeCell ref="A1:N1"/>
    <mergeCell ref="A2:N2"/>
    <mergeCell ref="A3:N3"/>
    <mergeCell ref="A4:N4"/>
  </mergeCells>
  <printOptions/>
  <pageMargins left="0.75" right="0.75" top="1" bottom="1" header="0.5" footer="0.5"/>
  <pageSetup fitToHeight="1" fitToWidth="1" horizontalDpi="600" verticalDpi="600" orientation="landscape" scale="61" r:id="rId1"/>
  <headerFooter alignWithMargins="0">
    <oddFooter>&amp;CP-1 Shopping List - Item Number 23
Page 3 of 12&amp;RP5 - Budget Item Justification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1"/>
  <sheetViews>
    <sheetView workbookViewId="0" topLeftCell="B1">
      <selection activeCell="F22" sqref="F22"/>
    </sheetView>
  </sheetViews>
  <sheetFormatPr defaultColWidth="9.140625" defaultRowHeight="12.75"/>
  <cols>
    <col min="1" max="1" width="26.7109375" style="18" customWidth="1"/>
    <col min="2" max="2" width="11.140625" style="18" customWidth="1"/>
    <col min="3" max="3" width="9.140625" style="18" customWidth="1"/>
    <col min="4" max="4" width="11.00390625" style="18" customWidth="1"/>
    <col min="5" max="7" width="9.140625" style="18" customWidth="1"/>
    <col min="8" max="8" width="11.00390625" style="18" customWidth="1"/>
    <col min="9" max="9" width="10.8515625" style="18" customWidth="1"/>
    <col min="10" max="10" width="9.57421875" style="18" customWidth="1"/>
    <col min="11" max="11" width="12.57421875" style="18" customWidth="1"/>
    <col min="12" max="16384" width="9.140625" style="18" customWidth="1"/>
  </cols>
  <sheetData>
    <row r="1" spans="1:14" ht="13.5">
      <c r="A1" s="285" t="s">
        <v>19</v>
      </c>
      <c r="B1" s="286"/>
      <c r="C1" s="286"/>
      <c r="D1" s="286"/>
      <c r="E1" s="286"/>
      <c r="F1" s="286"/>
      <c r="G1" s="286"/>
      <c r="H1" s="286"/>
      <c r="I1" s="286"/>
      <c r="J1" s="286"/>
      <c r="K1" s="286"/>
      <c r="L1" s="21"/>
      <c r="M1" s="21"/>
      <c r="N1" s="21"/>
    </row>
    <row r="2" spans="1:14" ht="13.5">
      <c r="A2" s="285" t="s">
        <v>28</v>
      </c>
      <c r="B2" s="286"/>
      <c r="C2" s="286"/>
      <c r="D2" s="286"/>
      <c r="E2" s="286"/>
      <c r="F2" s="286"/>
      <c r="G2" s="286"/>
      <c r="H2" s="286"/>
      <c r="I2" s="286"/>
      <c r="J2" s="286"/>
      <c r="K2" s="286"/>
      <c r="L2" s="21"/>
      <c r="M2" s="21"/>
      <c r="N2" s="22"/>
    </row>
    <row r="3" spans="1:14" ht="13.5">
      <c r="A3" s="285" t="s">
        <v>153</v>
      </c>
      <c r="B3" s="287"/>
      <c r="C3" s="287"/>
      <c r="D3" s="287"/>
      <c r="E3" s="287"/>
      <c r="F3" s="287"/>
      <c r="G3" s="287"/>
      <c r="H3" s="287"/>
      <c r="I3" s="287"/>
      <c r="J3" s="287"/>
      <c r="K3" s="287"/>
      <c r="L3" s="22"/>
      <c r="M3" s="22"/>
      <c r="N3" s="22"/>
    </row>
    <row r="4" spans="1:14" ht="13.5">
      <c r="A4" s="288" t="s">
        <v>86</v>
      </c>
      <c r="B4" s="287"/>
      <c r="C4" s="287"/>
      <c r="D4" s="287"/>
      <c r="E4" s="287"/>
      <c r="F4" s="287"/>
      <c r="G4" s="287"/>
      <c r="H4" s="287"/>
      <c r="I4" s="287"/>
      <c r="J4" s="287"/>
      <c r="K4" s="287"/>
      <c r="L4" s="22"/>
      <c r="M4" s="22"/>
      <c r="N4" s="22"/>
    </row>
    <row r="5" spans="1:11" ht="14.25" thickBot="1">
      <c r="A5" s="23"/>
      <c r="B5" s="23"/>
      <c r="C5" s="23"/>
      <c r="D5" s="23"/>
      <c r="E5" s="23"/>
      <c r="F5" s="23"/>
      <c r="G5" s="23"/>
      <c r="H5" s="23"/>
      <c r="I5" s="23"/>
      <c r="J5" s="23"/>
      <c r="K5" s="23"/>
    </row>
    <row r="6" spans="1:11" ht="14.25" thickTop="1">
      <c r="A6" s="24" t="s">
        <v>42</v>
      </c>
      <c r="B6" s="25"/>
      <c r="C6" s="25"/>
      <c r="D6" s="25"/>
      <c r="E6" s="25"/>
      <c r="F6" s="25"/>
      <c r="G6" s="25"/>
      <c r="H6" s="26"/>
      <c r="I6" s="25" t="s">
        <v>43</v>
      </c>
      <c r="J6" s="25"/>
      <c r="K6" s="27"/>
    </row>
    <row r="7" spans="1:11" ht="13.5">
      <c r="A7" s="28"/>
      <c r="B7" s="29"/>
      <c r="C7" s="30"/>
      <c r="D7" s="30"/>
      <c r="E7" s="30"/>
      <c r="F7" s="30"/>
      <c r="G7" s="30"/>
      <c r="H7" s="15"/>
      <c r="I7" s="30"/>
      <c r="J7" s="30"/>
      <c r="K7" s="31"/>
    </row>
    <row r="8" spans="1:11" ht="14.25" thickBot="1">
      <c r="A8" s="32"/>
      <c r="B8" s="33"/>
      <c r="C8" s="33"/>
      <c r="D8" s="33"/>
      <c r="E8" s="33"/>
      <c r="F8" s="33"/>
      <c r="G8" s="33"/>
      <c r="H8" s="34"/>
      <c r="I8" s="33"/>
      <c r="J8" s="283">
        <v>38749</v>
      </c>
      <c r="K8" s="284"/>
    </row>
    <row r="9" spans="1:11" ht="13.5">
      <c r="A9" s="28" t="s">
        <v>44</v>
      </c>
      <c r="B9" s="23"/>
      <c r="C9" s="23"/>
      <c r="D9" s="23" t="s">
        <v>28</v>
      </c>
      <c r="E9" s="23"/>
      <c r="F9" s="23"/>
      <c r="G9" s="15"/>
      <c r="H9" s="23" t="s">
        <v>45</v>
      </c>
      <c r="I9" s="23"/>
      <c r="J9" s="23"/>
      <c r="K9" s="31"/>
    </row>
    <row r="10" spans="1:11" ht="14.25" thickBot="1">
      <c r="A10" s="32"/>
      <c r="B10" s="33"/>
      <c r="C10" s="33"/>
      <c r="D10" s="35" t="s">
        <v>128</v>
      </c>
      <c r="E10" s="33"/>
      <c r="F10" s="33"/>
      <c r="G10" s="34"/>
      <c r="H10" s="33" t="s">
        <v>8</v>
      </c>
      <c r="I10" s="33"/>
      <c r="J10" s="33"/>
      <c r="K10" s="36"/>
    </row>
    <row r="11" spans="1:11" ht="37.5" thickBot="1">
      <c r="A11" s="37" t="s">
        <v>46</v>
      </c>
      <c r="B11" s="38" t="s">
        <v>47</v>
      </c>
      <c r="C11" s="38" t="s">
        <v>48</v>
      </c>
      <c r="D11" s="38" t="s">
        <v>49</v>
      </c>
      <c r="E11" s="38" t="s">
        <v>50</v>
      </c>
      <c r="F11" s="38" t="s">
        <v>51</v>
      </c>
      <c r="G11" s="38" t="s">
        <v>34</v>
      </c>
      <c r="H11" s="38" t="s">
        <v>35</v>
      </c>
      <c r="I11" s="38" t="s">
        <v>52</v>
      </c>
      <c r="J11" s="38" t="s">
        <v>53</v>
      </c>
      <c r="K11" s="39" t="s">
        <v>54</v>
      </c>
    </row>
    <row r="12" spans="1:11" ht="13.5">
      <c r="A12" s="19"/>
      <c r="B12" s="15"/>
      <c r="C12" s="15"/>
      <c r="D12" s="15"/>
      <c r="E12" s="15"/>
      <c r="F12" s="15"/>
      <c r="G12" s="15"/>
      <c r="H12" s="15"/>
      <c r="I12" s="15"/>
      <c r="J12" s="15"/>
      <c r="K12" s="31"/>
    </row>
    <row r="13" spans="1:11" ht="13.5">
      <c r="A13" s="40"/>
      <c r="B13" s="14"/>
      <c r="C13" s="14"/>
      <c r="D13" s="14"/>
      <c r="E13" s="16"/>
      <c r="F13" s="14"/>
      <c r="G13" s="14"/>
      <c r="H13" s="17"/>
      <c r="I13" s="14"/>
      <c r="J13" s="15"/>
      <c r="K13" s="31"/>
    </row>
    <row r="14" spans="1:11" ht="13.5">
      <c r="A14" s="40" t="s">
        <v>59</v>
      </c>
      <c r="B14" s="14"/>
      <c r="C14" s="14"/>
      <c r="D14" s="14"/>
      <c r="E14" s="16"/>
      <c r="F14" s="14"/>
      <c r="G14" s="14"/>
      <c r="H14" s="17"/>
      <c r="I14" s="14"/>
      <c r="J14" s="14"/>
      <c r="K14" s="31"/>
    </row>
    <row r="15" spans="1:11" ht="24.75">
      <c r="A15" s="40" t="s">
        <v>4</v>
      </c>
      <c r="B15" s="14" t="s">
        <v>25</v>
      </c>
      <c r="C15" s="15" t="s">
        <v>25</v>
      </c>
      <c r="D15" s="14" t="s">
        <v>76</v>
      </c>
      <c r="E15" s="16">
        <v>38596</v>
      </c>
      <c r="F15" s="16">
        <v>38777</v>
      </c>
      <c r="G15" s="14">
        <v>20</v>
      </c>
      <c r="H15" s="173">
        <f>'P-5 PCMV'!D14</f>
        <v>0.02905</v>
      </c>
      <c r="I15" s="14" t="s">
        <v>77</v>
      </c>
      <c r="J15" s="14" t="s">
        <v>16</v>
      </c>
      <c r="K15" s="31"/>
    </row>
    <row r="16" spans="1:11" ht="13.5">
      <c r="A16" s="40"/>
      <c r="B16" s="14"/>
      <c r="C16" s="14"/>
      <c r="D16" s="14"/>
      <c r="E16" s="16"/>
      <c r="F16" s="14"/>
      <c r="G16" s="14"/>
      <c r="H16" s="17"/>
      <c r="I16" s="14"/>
      <c r="J16" s="14"/>
      <c r="K16" s="31"/>
    </row>
    <row r="17" spans="1:11" ht="13.5">
      <c r="A17" s="40" t="s">
        <v>64</v>
      </c>
      <c r="B17" s="14"/>
      <c r="C17" s="14"/>
      <c r="D17" s="14"/>
      <c r="E17" s="16"/>
      <c r="F17" s="14"/>
      <c r="G17" s="14"/>
      <c r="H17" s="17"/>
      <c r="I17" s="14"/>
      <c r="J17" s="14"/>
      <c r="K17" s="31"/>
    </row>
    <row r="18" spans="1:11" ht="24.75">
      <c r="A18" s="40" t="s">
        <v>4</v>
      </c>
      <c r="B18" s="14" t="s">
        <v>25</v>
      </c>
      <c r="C18" s="15" t="s">
        <v>25</v>
      </c>
      <c r="D18" s="14" t="s">
        <v>76</v>
      </c>
      <c r="E18" s="16">
        <v>38961</v>
      </c>
      <c r="F18" s="16">
        <v>39142</v>
      </c>
      <c r="G18" s="14">
        <v>20</v>
      </c>
      <c r="H18" s="173">
        <f>'P-5 PCMV'!G14</f>
        <v>0.0295</v>
      </c>
      <c r="I18" s="14" t="s">
        <v>77</v>
      </c>
      <c r="J18" s="14" t="s">
        <v>16</v>
      </c>
      <c r="K18" s="31"/>
    </row>
    <row r="19" spans="1:11" ht="13.5">
      <c r="A19" s="40"/>
      <c r="B19" s="14"/>
      <c r="C19" s="14"/>
      <c r="D19" s="14"/>
      <c r="E19" s="16"/>
      <c r="F19" s="14"/>
      <c r="G19" s="14"/>
      <c r="H19" s="17"/>
      <c r="I19" s="14"/>
      <c r="J19" s="15"/>
      <c r="K19" s="31"/>
    </row>
    <row r="20" spans="1:11" ht="13.5">
      <c r="A20" s="40" t="s">
        <v>65</v>
      </c>
      <c r="B20" s="14"/>
      <c r="C20" s="14"/>
      <c r="D20" s="14"/>
      <c r="E20" s="16"/>
      <c r="F20" s="14"/>
      <c r="G20" s="14"/>
      <c r="H20" s="17"/>
      <c r="I20" s="14"/>
      <c r="J20" s="14"/>
      <c r="K20" s="31"/>
    </row>
    <row r="21" spans="1:11" ht="24.75">
      <c r="A21" s="40" t="s">
        <v>4</v>
      </c>
      <c r="B21" s="14" t="s">
        <v>25</v>
      </c>
      <c r="C21" s="15" t="s">
        <v>25</v>
      </c>
      <c r="D21" s="14" t="s">
        <v>76</v>
      </c>
      <c r="E21" s="16">
        <v>39326</v>
      </c>
      <c r="F21" s="16">
        <v>39508</v>
      </c>
      <c r="G21" s="14">
        <v>20</v>
      </c>
      <c r="H21" s="173">
        <f>'P-5 PCMV'!J14</f>
        <v>0.030449999999999998</v>
      </c>
      <c r="I21" s="14" t="s">
        <v>77</v>
      </c>
      <c r="J21" s="14" t="s">
        <v>16</v>
      </c>
      <c r="K21" s="31"/>
    </row>
    <row r="22" spans="1:11" ht="13.5">
      <c r="A22" s="40"/>
      <c r="B22" s="14"/>
      <c r="C22" s="15"/>
      <c r="D22" s="14"/>
      <c r="E22" s="16"/>
      <c r="F22" s="16"/>
      <c r="G22" s="14"/>
      <c r="H22" s="173"/>
      <c r="I22" s="14"/>
      <c r="J22" s="14"/>
      <c r="K22" s="31"/>
    </row>
    <row r="23" spans="1:11" ht="13.5">
      <c r="A23" s="40" t="s">
        <v>88</v>
      </c>
      <c r="B23" s="14"/>
      <c r="C23" s="14"/>
      <c r="D23" s="14"/>
      <c r="E23" s="16"/>
      <c r="F23" s="14"/>
      <c r="G23" s="14"/>
      <c r="H23" s="17"/>
      <c r="I23" s="14"/>
      <c r="J23" s="14"/>
      <c r="K23" s="31"/>
    </row>
    <row r="24" spans="1:11" ht="24.75">
      <c r="A24" s="40" t="s">
        <v>4</v>
      </c>
      <c r="B24" s="14" t="s">
        <v>25</v>
      </c>
      <c r="C24" s="15" t="s">
        <v>25</v>
      </c>
      <c r="D24" s="14" t="s">
        <v>76</v>
      </c>
      <c r="E24" s="16">
        <v>39692</v>
      </c>
      <c r="F24" s="16">
        <v>39873</v>
      </c>
      <c r="G24" s="14">
        <v>20</v>
      </c>
      <c r="H24" s="173">
        <f>'P-5 PCMV'!M14</f>
        <v>0.03055</v>
      </c>
      <c r="I24" s="14" t="s">
        <v>77</v>
      </c>
      <c r="J24" s="14" t="s">
        <v>16</v>
      </c>
      <c r="K24" s="31"/>
    </row>
    <row r="25" spans="1:11" ht="14.25" thickBot="1">
      <c r="A25" s="37"/>
      <c r="B25" s="34"/>
      <c r="C25" s="34"/>
      <c r="D25" s="34"/>
      <c r="E25" s="34"/>
      <c r="F25" s="34"/>
      <c r="G25" s="34"/>
      <c r="H25" s="34"/>
      <c r="I25" s="34"/>
      <c r="J25" s="34"/>
      <c r="K25" s="36"/>
    </row>
    <row r="31" ht="13.5">
      <c r="A31" s="41"/>
    </row>
  </sheetData>
  <mergeCells count="5">
    <mergeCell ref="J8:K8"/>
    <mergeCell ref="A1:K1"/>
    <mergeCell ref="A2:K2"/>
    <mergeCell ref="A3:K3"/>
    <mergeCell ref="A4:K4"/>
  </mergeCells>
  <printOptions/>
  <pageMargins left="0.75" right="0.75" top="1" bottom="1" header="0.5" footer="0.5"/>
  <pageSetup fitToHeight="1" fitToWidth="1" horizontalDpi="600" verticalDpi="600" orientation="landscape" scale="95" r:id="rId1"/>
  <headerFooter alignWithMargins="0">
    <oddFooter>&amp;CP-1 Shopping List - Item Number 23
Page 4 of 12
&amp;RP5a - Procurement History and Planning
</oddFooter>
  </headerFooter>
</worksheet>
</file>

<file path=xl/worksheets/sheet7.xml><?xml version="1.0" encoding="utf-8"?>
<worksheet xmlns="http://schemas.openxmlformats.org/spreadsheetml/2006/main" xmlns:r="http://schemas.openxmlformats.org/officeDocument/2006/relationships">
  <dimension ref="A1:M30"/>
  <sheetViews>
    <sheetView workbookViewId="0" topLeftCell="A1">
      <selection activeCell="F15" sqref="F15"/>
    </sheetView>
  </sheetViews>
  <sheetFormatPr defaultColWidth="9.140625" defaultRowHeight="12.75"/>
  <cols>
    <col min="1" max="2" width="9.140625" style="1" customWidth="1"/>
    <col min="3" max="3" width="27.57421875" style="1" customWidth="1"/>
    <col min="4" max="4" width="0.13671875" style="1" customWidth="1"/>
    <col min="5" max="5" width="13.140625" style="1" bestFit="1" customWidth="1"/>
    <col min="6" max="6" width="10.140625" style="1" customWidth="1"/>
    <col min="7" max="7" width="10.421875" style="1" customWidth="1"/>
    <col min="8" max="8" width="10.140625" style="1" bestFit="1" customWidth="1"/>
    <col min="9" max="10" width="9.140625" style="1" customWidth="1"/>
    <col min="11" max="11" width="12.57421875" style="1" customWidth="1"/>
    <col min="12" max="16384" width="9.140625" style="1" customWidth="1"/>
  </cols>
  <sheetData>
    <row r="1" spans="1:13" ht="13.5">
      <c r="A1" s="294" t="s">
        <v>19</v>
      </c>
      <c r="B1" s="257"/>
      <c r="C1" s="257"/>
      <c r="D1" s="257"/>
      <c r="E1" s="257"/>
      <c r="F1" s="257"/>
      <c r="G1" s="257"/>
      <c r="H1" s="257"/>
      <c r="I1" s="257"/>
      <c r="J1" s="257"/>
      <c r="K1" s="257"/>
      <c r="L1" s="193"/>
      <c r="M1" s="193"/>
    </row>
    <row r="2" spans="1:13" ht="13.5">
      <c r="A2" s="294" t="s">
        <v>28</v>
      </c>
      <c r="B2" s="257"/>
      <c r="C2" s="257"/>
      <c r="D2" s="257"/>
      <c r="E2" s="257"/>
      <c r="F2" s="257"/>
      <c r="G2" s="257"/>
      <c r="H2" s="257"/>
      <c r="I2" s="257"/>
      <c r="J2" s="257"/>
      <c r="K2" s="257"/>
      <c r="L2" s="193"/>
      <c r="M2" s="193"/>
    </row>
    <row r="3" spans="1:13" ht="13.5">
      <c r="A3" s="294" t="s">
        <v>153</v>
      </c>
      <c r="B3" s="257"/>
      <c r="C3" s="257"/>
      <c r="D3" s="257"/>
      <c r="E3" s="257"/>
      <c r="F3" s="257"/>
      <c r="G3" s="257"/>
      <c r="H3" s="257"/>
      <c r="I3" s="257"/>
      <c r="J3" s="257"/>
      <c r="K3" s="257"/>
      <c r="L3" s="193"/>
      <c r="M3" s="193"/>
    </row>
    <row r="4" spans="1:13" ht="13.5">
      <c r="A4" s="294" t="s">
        <v>90</v>
      </c>
      <c r="B4" s="257"/>
      <c r="C4" s="257"/>
      <c r="D4" s="257"/>
      <c r="E4" s="257"/>
      <c r="F4" s="257"/>
      <c r="G4" s="257"/>
      <c r="H4" s="257"/>
      <c r="I4" s="257"/>
      <c r="J4" s="257"/>
      <c r="K4" s="257"/>
      <c r="L4" s="193"/>
      <c r="M4" s="193"/>
    </row>
    <row r="5" ht="14.25" thickBot="1"/>
    <row r="6" spans="1:11" ht="13.5">
      <c r="A6" s="198"/>
      <c r="B6" s="199"/>
      <c r="C6" s="199"/>
      <c r="D6" s="199"/>
      <c r="E6" s="199"/>
      <c r="F6" s="199"/>
      <c r="G6" s="199"/>
      <c r="H6" s="200"/>
      <c r="I6" s="201" t="s">
        <v>91</v>
      </c>
      <c r="J6" s="199"/>
      <c r="K6" s="200"/>
    </row>
    <row r="7" spans="1:11" ht="13.5">
      <c r="A7" s="202"/>
      <c r="B7" s="203" t="s">
        <v>92</v>
      </c>
      <c r="C7" s="204"/>
      <c r="D7" s="204"/>
      <c r="E7" s="204"/>
      <c r="F7" s="204"/>
      <c r="G7" s="204"/>
      <c r="H7" s="205"/>
      <c r="I7" s="204"/>
      <c r="J7" s="204"/>
      <c r="K7" s="205"/>
    </row>
    <row r="8" spans="1:11" ht="14.25" thickBot="1">
      <c r="A8" s="202"/>
      <c r="B8" s="204"/>
      <c r="C8" s="204"/>
      <c r="D8" s="207"/>
      <c r="E8" s="207"/>
      <c r="F8" s="207"/>
      <c r="G8" s="207"/>
      <c r="H8" s="208"/>
      <c r="I8" s="207"/>
      <c r="J8" s="289">
        <v>38749</v>
      </c>
      <c r="K8" s="290"/>
    </row>
    <row r="9" spans="1:11" ht="13.5">
      <c r="A9" s="226" t="s">
        <v>93</v>
      </c>
      <c r="B9" s="199"/>
      <c r="C9" s="200"/>
      <c r="E9" s="226" t="s">
        <v>94</v>
      </c>
      <c r="F9" s="199"/>
      <c r="G9" s="200"/>
      <c r="H9" s="203" t="s">
        <v>95</v>
      </c>
      <c r="I9" s="204"/>
      <c r="J9" s="204"/>
      <c r="K9" s="205"/>
    </row>
    <row r="10" spans="1:11" ht="14.25" thickBot="1">
      <c r="A10" s="202" t="s">
        <v>96</v>
      </c>
      <c r="B10" s="204"/>
      <c r="C10" s="205"/>
      <c r="D10" s="247"/>
      <c r="E10" s="206"/>
      <c r="F10" s="207" t="s">
        <v>97</v>
      </c>
      <c r="G10" s="208"/>
      <c r="H10" s="207"/>
      <c r="I10" s="207"/>
      <c r="J10" s="207" t="s">
        <v>97</v>
      </c>
      <c r="K10" s="208"/>
    </row>
    <row r="11" spans="1:11" ht="45" customHeight="1" thickBot="1">
      <c r="A11" s="202"/>
      <c r="B11" s="204"/>
      <c r="C11" s="248"/>
      <c r="D11" s="210" t="s">
        <v>55</v>
      </c>
      <c r="E11" s="210" t="s">
        <v>59</v>
      </c>
      <c r="F11" s="210" t="s">
        <v>64</v>
      </c>
      <c r="G11" s="210" t="s">
        <v>65</v>
      </c>
      <c r="H11" s="210" t="s">
        <v>88</v>
      </c>
      <c r="I11" s="210" t="s">
        <v>89</v>
      </c>
      <c r="J11" s="210" t="s">
        <v>113</v>
      </c>
      <c r="K11" s="210" t="s">
        <v>114</v>
      </c>
    </row>
    <row r="12" spans="1:11" ht="13.5">
      <c r="A12" s="202" t="s">
        <v>98</v>
      </c>
      <c r="B12" s="204"/>
      <c r="C12" s="205"/>
      <c r="D12" s="211">
        <v>20</v>
      </c>
      <c r="E12" s="211">
        <v>20</v>
      </c>
      <c r="F12" s="212">
        <v>20</v>
      </c>
      <c r="G12" s="213">
        <v>20</v>
      </c>
      <c r="H12" s="214">
        <v>20</v>
      </c>
      <c r="I12" s="211">
        <v>20</v>
      </c>
      <c r="J12" s="211">
        <v>20</v>
      </c>
      <c r="K12" s="214">
        <v>20</v>
      </c>
    </row>
    <row r="13" spans="1:11" ht="13.5">
      <c r="A13" s="202" t="s">
        <v>35</v>
      </c>
      <c r="B13" s="204"/>
      <c r="C13" s="205"/>
      <c r="D13" s="215">
        <f aca="true" t="shared" si="0" ref="D13:K13">D14/D12</f>
        <v>29.1</v>
      </c>
      <c r="E13" s="246">
        <f t="shared" si="0"/>
        <v>29.05</v>
      </c>
      <c r="F13" s="246">
        <v>29.5</v>
      </c>
      <c r="G13" s="246">
        <f t="shared" si="0"/>
        <v>30.45</v>
      </c>
      <c r="H13" s="246">
        <f t="shared" si="0"/>
        <v>30.55</v>
      </c>
      <c r="I13" s="246">
        <f t="shared" si="0"/>
        <v>30.65</v>
      </c>
      <c r="J13" s="246">
        <f t="shared" si="0"/>
        <v>31.3</v>
      </c>
      <c r="K13" s="246">
        <f t="shared" si="0"/>
        <v>32</v>
      </c>
    </row>
    <row r="14" spans="1:11" ht="13.5">
      <c r="A14" s="202" t="s">
        <v>36</v>
      </c>
      <c r="B14" s="204"/>
      <c r="C14" s="205"/>
      <c r="D14" s="211">
        <v>582</v>
      </c>
      <c r="E14" s="211">
        <v>581</v>
      </c>
      <c r="F14" s="212">
        <v>598</v>
      </c>
      <c r="G14" s="216">
        <v>609</v>
      </c>
      <c r="H14" s="217">
        <v>611</v>
      </c>
      <c r="I14" s="211">
        <v>613</v>
      </c>
      <c r="J14" s="217">
        <v>626</v>
      </c>
      <c r="K14" s="218">
        <v>640</v>
      </c>
    </row>
    <row r="15" spans="1:11" ht="13.5">
      <c r="A15" s="209" t="s">
        <v>99</v>
      </c>
      <c r="B15" s="204"/>
      <c r="C15" s="205"/>
      <c r="D15" s="219"/>
      <c r="E15" s="219"/>
      <c r="F15" s="220"/>
      <c r="G15" s="221"/>
      <c r="H15" s="221"/>
      <c r="I15" s="221"/>
      <c r="J15" s="221"/>
      <c r="K15" s="222"/>
    </row>
    <row r="16" spans="1:11" ht="13.5">
      <c r="A16" s="202" t="s">
        <v>100</v>
      </c>
      <c r="B16" s="204"/>
      <c r="C16" s="205"/>
      <c r="D16" s="211">
        <v>75</v>
      </c>
      <c r="E16" s="211">
        <v>83</v>
      </c>
      <c r="F16" s="211">
        <f aca="true" t="shared" si="1" ref="F16:K16">SUM(E25)</f>
        <v>93</v>
      </c>
      <c r="G16" s="211">
        <f t="shared" si="1"/>
        <v>105</v>
      </c>
      <c r="H16" s="211">
        <f t="shared" si="1"/>
        <v>113</v>
      </c>
      <c r="I16" s="211">
        <f t="shared" si="1"/>
        <v>118</v>
      </c>
      <c r="J16" s="211">
        <f t="shared" si="1"/>
        <v>120</v>
      </c>
      <c r="K16" s="211">
        <f t="shared" si="1"/>
        <v>120</v>
      </c>
    </row>
    <row r="17" spans="1:11" ht="13.5">
      <c r="A17" s="202" t="s">
        <v>101</v>
      </c>
      <c r="B17" s="204"/>
      <c r="C17" s="205"/>
      <c r="D17" s="211"/>
      <c r="E17" s="211"/>
      <c r="F17" s="212"/>
      <c r="G17" s="223"/>
      <c r="H17" s="217"/>
      <c r="I17" s="211"/>
      <c r="J17" s="211"/>
      <c r="K17" s="217"/>
    </row>
    <row r="18" spans="1:11" ht="13.5">
      <c r="A18" s="202" t="s">
        <v>102</v>
      </c>
      <c r="B18" s="204"/>
      <c r="C18" s="205"/>
      <c r="D18" s="211"/>
      <c r="E18" s="211"/>
      <c r="F18" s="212"/>
      <c r="G18" s="223"/>
      <c r="H18" s="217"/>
      <c r="I18" s="211"/>
      <c r="J18" s="211"/>
      <c r="K18" s="217"/>
    </row>
    <row r="19" spans="1:11" ht="13.5">
      <c r="A19" s="202" t="s">
        <v>103</v>
      </c>
      <c r="B19" s="204"/>
      <c r="C19" s="205"/>
      <c r="D19" s="211"/>
      <c r="E19" s="211"/>
      <c r="F19" s="212"/>
      <c r="G19" s="223"/>
      <c r="H19" s="217"/>
      <c r="I19" s="211"/>
      <c r="J19" s="211"/>
      <c r="K19" s="217"/>
    </row>
    <row r="20" spans="1:11" ht="13.5">
      <c r="A20" s="202" t="s">
        <v>104</v>
      </c>
      <c r="B20" s="204"/>
      <c r="C20" s="205"/>
      <c r="D20" s="211"/>
      <c r="E20" s="211"/>
      <c r="F20" s="212"/>
      <c r="G20" s="223"/>
      <c r="H20" s="217"/>
      <c r="I20" s="211"/>
      <c r="J20" s="211"/>
      <c r="K20" s="217"/>
    </row>
    <row r="21" spans="1:11" ht="13.5">
      <c r="A21" s="202" t="s">
        <v>105</v>
      </c>
      <c r="B21" s="204"/>
      <c r="C21" s="205"/>
      <c r="D21" s="211">
        <v>20</v>
      </c>
      <c r="E21" s="211">
        <v>21</v>
      </c>
      <c r="F21" s="212">
        <v>20</v>
      </c>
      <c r="G21" s="223">
        <v>20</v>
      </c>
      <c r="H21" s="217">
        <v>20</v>
      </c>
      <c r="I21" s="211">
        <v>20</v>
      </c>
      <c r="J21" s="211">
        <v>20</v>
      </c>
      <c r="K21" s="217">
        <v>20</v>
      </c>
    </row>
    <row r="22" spans="1:11" ht="13.5">
      <c r="A22" s="202" t="s">
        <v>106</v>
      </c>
      <c r="B22" s="204"/>
      <c r="C22" s="205"/>
      <c r="D22" s="211">
        <v>4</v>
      </c>
      <c r="E22" s="211">
        <v>0</v>
      </c>
      <c r="F22" s="211">
        <v>0</v>
      </c>
      <c r="G22" s="211">
        <v>0</v>
      </c>
      <c r="H22" s="211">
        <v>0</v>
      </c>
      <c r="I22" s="211">
        <v>0</v>
      </c>
      <c r="J22" s="211">
        <v>0</v>
      </c>
      <c r="K22" s="211">
        <v>0</v>
      </c>
    </row>
    <row r="23" spans="1:11" ht="13.5">
      <c r="A23" s="202" t="s">
        <v>107</v>
      </c>
      <c r="B23" s="204"/>
      <c r="C23" s="205"/>
      <c r="D23" s="211">
        <v>20</v>
      </c>
      <c r="E23" s="211">
        <v>11</v>
      </c>
      <c r="F23" s="212">
        <v>8</v>
      </c>
      <c r="G23" s="223">
        <v>12</v>
      </c>
      <c r="H23" s="217">
        <v>15</v>
      </c>
      <c r="I23" s="211">
        <v>18</v>
      </c>
      <c r="J23" s="211">
        <v>20</v>
      </c>
      <c r="K23" s="217">
        <v>20</v>
      </c>
    </row>
    <row r="24" spans="1:11" ht="13.5">
      <c r="A24" s="209" t="s">
        <v>108</v>
      </c>
      <c r="B24" s="204"/>
      <c r="C24" s="205"/>
      <c r="D24" s="211">
        <v>75</v>
      </c>
      <c r="E24" s="211">
        <f aca="true" t="shared" si="2" ref="E24:K24">SUM(E16+E21)-E23</f>
        <v>93</v>
      </c>
      <c r="F24" s="211">
        <f t="shared" si="2"/>
        <v>105</v>
      </c>
      <c r="G24" s="211">
        <f t="shared" si="2"/>
        <v>113</v>
      </c>
      <c r="H24" s="211">
        <f t="shared" si="2"/>
        <v>118</v>
      </c>
      <c r="I24" s="211">
        <f t="shared" si="2"/>
        <v>120</v>
      </c>
      <c r="J24" s="211">
        <f t="shared" si="2"/>
        <v>120</v>
      </c>
      <c r="K24" s="211">
        <f t="shared" si="2"/>
        <v>120</v>
      </c>
    </row>
    <row r="25" spans="1:11" ht="13.5">
      <c r="A25" s="202" t="s">
        <v>0</v>
      </c>
      <c r="B25" s="204"/>
      <c r="C25" s="205"/>
      <c r="D25" s="211">
        <v>75</v>
      </c>
      <c r="E25" s="211">
        <f aca="true" t="shared" si="3" ref="E25:K25">SUM(E24)</f>
        <v>93</v>
      </c>
      <c r="F25" s="211">
        <f t="shared" si="3"/>
        <v>105</v>
      </c>
      <c r="G25" s="211">
        <f t="shared" si="3"/>
        <v>113</v>
      </c>
      <c r="H25" s="211">
        <f t="shared" si="3"/>
        <v>118</v>
      </c>
      <c r="I25" s="211">
        <f t="shared" si="3"/>
        <v>120</v>
      </c>
      <c r="J25" s="211">
        <f t="shared" si="3"/>
        <v>120</v>
      </c>
      <c r="K25" s="211">
        <f t="shared" si="3"/>
        <v>120</v>
      </c>
    </row>
    <row r="26" spans="1:11" ht="13.5">
      <c r="A26" s="202" t="s">
        <v>1</v>
      </c>
      <c r="B26" s="204"/>
      <c r="C26" s="205"/>
      <c r="D26" s="211">
        <v>20</v>
      </c>
      <c r="E26" s="211">
        <v>20</v>
      </c>
      <c r="F26" s="212">
        <v>20</v>
      </c>
      <c r="G26" s="223">
        <v>20</v>
      </c>
      <c r="H26" s="217">
        <v>20</v>
      </c>
      <c r="I26" s="211">
        <v>20</v>
      </c>
      <c r="J26" s="211">
        <v>20</v>
      </c>
      <c r="K26" s="217">
        <v>20</v>
      </c>
    </row>
    <row r="27" spans="1:11" ht="13.5">
      <c r="A27" s="202" t="s">
        <v>2</v>
      </c>
      <c r="B27" s="204"/>
      <c r="C27" s="205"/>
      <c r="D27" s="211">
        <v>0</v>
      </c>
      <c r="E27" s="211">
        <v>0</v>
      </c>
      <c r="F27" s="212">
        <v>0</v>
      </c>
      <c r="G27" s="223">
        <v>0</v>
      </c>
      <c r="H27" s="217">
        <v>0</v>
      </c>
      <c r="I27" s="211">
        <v>0</v>
      </c>
      <c r="J27" s="211">
        <v>0</v>
      </c>
      <c r="K27" s="217">
        <v>0</v>
      </c>
    </row>
    <row r="28" spans="1:11" ht="14.25" thickBot="1">
      <c r="A28" s="206"/>
      <c r="B28" s="207"/>
      <c r="C28" s="208"/>
      <c r="D28" s="224"/>
      <c r="E28" s="224"/>
      <c r="F28" s="224"/>
      <c r="G28" s="225"/>
      <c r="H28" s="225"/>
      <c r="I28" s="211"/>
      <c r="J28" s="211"/>
      <c r="K28" s="225"/>
    </row>
    <row r="29" spans="1:11" ht="13.5">
      <c r="A29" s="209" t="s">
        <v>147</v>
      </c>
      <c r="B29" s="204" t="s">
        <v>148</v>
      </c>
      <c r="C29" s="204"/>
      <c r="D29" s="227"/>
      <c r="E29" s="227"/>
      <c r="F29" s="227"/>
      <c r="G29" s="227"/>
      <c r="H29" s="227"/>
      <c r="I29" s="227"/>
      <c r="J29" s="227"/>
      <c r="K29" s="228"/>
    </row>
    <row r="30" spans="1:11" ht="39.75" customHeight="1" thickBot="1">
      <c r="A30" s="291"/>
      <c r="B30" s="292"/>
      <c r="C30" s="292"/>
      <c r="D30" s="292"/>
      <c r="E30" s="292"/>
      <c r="F30" s="292"/>
      <c r="G30" s="292"/>
      <c r="H30" s="292"/>
      <c r="I30" s="292"/>
      <c r="J30" s="292"/>
      <c r="K30" s="293"/>
    </row>
  </sheetData>
  <mergeCells count="6">
    <mergeCell ref="J8:K8"/>
    <mergeCell ref="A30:K30"/>
    <mergeCell ref="A1:K1"/>
    <mergeCell ref="A2:K2"/>
    <mergeCell ref="A3:K3"/>
    <mergeCell ref="A4:K4"/>
  </mergeCells>
  <printOptions horizontalCentered="1"/>
  <pageMargins left="0.75" right="0.75" top="1" bottom="1" header="0.5" footer="0.5"/>
  <pageSetup horizontalDpi="600" verticalDpi="600" orientation="landscape" r:id="rId1"/>
  <headerFooter alignWithMargins="0">
    <oddFooter>&amp;CP-1 Shopping List - Item Number 23
Page 5 of 12
&amp;RP20 - Requirements Study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8"/>
  <sheetViews>
    <sheetView workbookViewId="0" topLeftCell="A1">
      <selection activeCell="F22" sqref="F22"/>
    </sheetView>
  </sheetViews>
  <sheetFormatPr defaultColWidth="9.140625" defaultRowHeight="12.75"/>
  <cols>
    <col min="1" max="1" width="12.28125" style="66" customWidth="1"/>
    <col min="2" max="2" width="18.140625" style="66" customWidth="1"/>
    <col min="3" max="3" width="0.2890625" style="66" customWidth="1"/>
    <col min="4" max="4" width="15.8515625" style="66" customWidth="1"/>
    <col min="5" max="5" width="15.57421875" style="66" customWidth="1"/>
    <col min="6" max="6" width="15.28125" style="66" customWidth="1"/>
    <col min="7" max="7" width="12.7109375" style="66" customWidth="1"/>
    <col min="8" max="8" width="14.7109375" style="66" customWidth="1"/>
    <col min="9" max="9" width="15.8515625" style="66" customWidth="1"/>
    <col min="10" max="10" width="15.57421875" style="66" customWidth="1"/>
    <col min="11" max="11" width="17.8515625" style="66" customWidth="1"/>
    <col min="12" max="12" width="15.8515625" style="66" customWidth="1"/>
    <col min="13" max="16384" width="9.140625" style="66" customWidth="1"/>
  </cols>
  <sheetData>
    <row r="1" spans="1:13" ht="16.5">
      <c r="A1" s="278" t="s">
        <v>19</v>
      </c>
      <c r="B1" s="279"/>
      <c r="C1" s="279"/>
      <c r="D1" s="279"/>
      <c r="E1" s="279"/>
      <c r="F1" s="279"/>
      <c r="G1" s="279"/>
      <c r="H1" s="279"/>
      <c r="I1" s="279"/>
      <c r="J1" s="279"/>
      <c r="K1" s="279"/>
      <c r="L1" s="279"/>
      <c r="M1" s="65"/>
    </row>
    <row r="2" spans="1:13" ht="16.5">
      <c r="A2" s="278" t="s">
        <v>28</v>
      </c>
      <c r="B2" s="279"/>
      <c r="C2" s="279"/>
      <c r="D2" s="279"/>
      <c r="E2" s="279"/>
      <c r="F2" s="279"/>
      <c r="G2" s="279"/>
      <c r="H2" s="279"/>
      <c r="I2" s="279"/>
      <c r="J2" s="279"/>
      <c r="K2" s="279"/>
      <c r="L2" s="279"/>
      <c r="M2" s="65"/>
    </row>
    <row r="3" spans="1:13" ht="16.5">
      <c r="A3" s="278" t="s">
        <v>153</v>
      </c>
      <c r="B3" s="279"/>
      <c r="C3" s="279"/>
      <c r="D3" s="279"/>
      <c r="E3" s="279"/>
      <c r="F3" s="279"/>
      <c r="G3" s="279"/>
      <c r="H3" s="279"/>
      <c r="I3" s="279"/>
      <c r="J3" s="279"/>
      <c r="K3" s="279"/>
      <c r="L3" s="279"/>
      <c r="M3" s="65"/>
    </row>
    <row r="4" spans="1:13" ht="16.5">
      <c r="A4" s="278" t="s">
        <v>86</v>
      </c>
      <c r="B4" s="279"/>
      <c r="C4" s="279"/>
      <c r="D4" s="279"/>
      <c r="E4" s="279"/>
      <c r="F4" s="279"/>
      <c r="G4" s="279"/>
      <c r="H4" s="279"/>
      <c r="I4" s="279"/>
      <c r="J4" s="279"/>
      <c r="K4" s="279"/>
      <c r="L4" s="279"/>
      <c r="M4" s="65"/>
    </row>
    <row r="5" spans="1:12" ht="16.5" thickBot="1">
      <c r="A5" s="67"/>
      <c r="B5" s="67"/>
      <c r="C5" s="67"/>
      <c r="D5" s="67"/>
      <c r="E5" s="67"/>
      <c r="F5" s="67"/>
      <c r="G5" s="67"/>
      <c r="H5" s="67"/>
      <c r="I5" s="67"/>
      <c r="J5" s="67"/>
      <c r="K5" s="67"/>
      <c r="L5" s="67"/>
    </row>
    <row r="6" spans="1:12" ht="16.5">
      <c r="A6" s="68"/>
      <c r="B6" s="69"/>
      <c r="C6" s="69"/>
      <c r="D6" s="69"/>
      <c r="E6" s="69"/>
      <c r="F6" s="69"/>
      <c r="G6" s="70"/>
      <c r="H6" s="71" t="s">
        <v>56</v>
      </c>
      <c r="I6" s="69"/>
      <c r="J6" s="69"/>
      <c r="K6" s="69"/>
      <c r="L6" s="70"/>
    </row>
    <row r="7" spans="1:12" ht="16.5">
      <c r="A7" s="72" t="s">
        <v>57</v>
      </c>
      <c r="B7" s="73"/>
      <c r="C7" s="73"/>
      <c r="D7" s="73"/>
      <c r="E7" s="74"/>
      <c r="F7" s="74"/>
      <c r="G7" s="75"/>
      <c r="H7" s="74"/>
      <c r="I7" s="273">
        <v>38749</v>
      </c>
      <c r="J7" s="281"/>
      <c r="K7" s="74"/>
      <c r="L7" s="75"/>
    </row>
    <row r="8" spans="1:12" ht="16.5" thickBot="1">
      <c r="A8" s="76"/>
      <c r="B8" s="77"/>
      <c r="C8" s="77"/>
      <c r="D8" s="77"/>
      <c r="E8" s="77"/>
      <c r="F8" s="77"/>
      <c r="G8" s="78"/>
      <c r="H8" s="77"/>
      <c r="I8" s="77"/>
      <c r="J8" s="77"/>
      <c r="K8" s="77"/>
      <c r="L8" s="78"/>
    </row>
    <row r="9" spans="1:12" ht="15.75">
      <c r="A9" s="68"/>
      <c r="B9" s="69"/>
      <c r="C9" s="69"/>
      <c r="D9" s="69"/>
      <c r="E9" s="128"/>
      <c r="F9" s="69"/>
      <c r="G9" s="70"/>
      <c r="H9" s="68" t="s">
        <v>45</v>
      </c>
      <c r="I9" s="74"/>
      <c r="J9" s="74"/>
      <c r="K9" s="74"/>
      <c r="L9" s="75"/>
    </row>
    <row r="10" spans="1:12" ht="16.5">
      <c r="A10" s="81" t="s">
        <v>123</v>
      </c>
      <c r="B10" s="74"/>
      <c r="C10" s="74"/>
      <c r="D10" s="74"/>
      <c r="E10" s="80"/>
      <c r="F10" s="74"/>
      <c r="G10" s="75"/>
      <c r="H10" s="79" t="s">
        <v>6</v>
      </c>
      <c r="I10" s="74"/>
      <c r="J10" s="74"/>
      <c r="K10" s="74"/>
      <c r="L10" s="75"/>
    </row>
    <row r="11" spans="1:12" ht="17.25" thickBot="1">
      <c r="A11" s="129" t="s">
        <v>129</v>
      </c>
      <c r="B11" s="77"/>
      <c r="C11" s="77"/>
      <c r="D11" s="77"/>
      <c r="E11" s="77"/>
      <c r="F11" s="77"/>
      <c r="G11" s="78"/>
      <c r="H11" s="76"/>
      <c r="I11" s="74"/>
      <c r="J11" s="74"/>
      <c r="K11" s="74"/>
      <c r="L11" s="75"/>
    </row>
    <row r="12" spans="1:12" ht="54.75" customHeight="1" thickBot="1">
      <c r="A12" s="83"/>
      <c r="B12" s="84" t="s">
        <v>58</v>
      </c>
      <c r="C12" s="84" t="s">
        <v>55</v>
      </c>
      <c r="D12" s="84" t="s">
        <v>59</v>
      </c>
      <c r="E12" s="84" t="s">
        <v>64</v>
      </c>
      <c r="F12" s="84" t="s">
        <v>65</v>
      </c>
      <c r="G12" s="84" t="s">
        <v>88</v>
      </c>
      <c r="H12" s="84" t="s">
        <v>89</v>
      </c>
      <c r="I12" s="85" t="s">
        <v>113</v>
      </c>
      <c r="J12" s="84" t="s">
        <v>114</v>
      </c>
      <c r="K12" s="84" t="s">
        <v>60</v>
      </c>
      <c r="L12" s="84" t="s">
        <v>61</v>
      </c>
    </row>
    <row r="13" spans="1:12" ht="17.25" thickBot="1">
      <c r="A13" s="86" t="s">
        <v>34</v>
      </c>
      <c r="B13" s="87"/>
      <c r="C13" s="87">
        <v>4</v>
      </c>
      <c r="D13" s="87">
        <v>4</v>
      </c>
      <c r="E13" s="87">
        <v>4</v>
      </c>
      <c r="F13" s="87">
        <v>4</v>
      </c>
      <c r="G13" s="87">
        <v>4</v>
      </c>
      <c r="H13" s="87">
        <v>4</v>
      </c>
      <c r="I13" s="87">
        <v>4</v>
      </c>
      <c r="J13" s="87">
        <v>4</v>
      </c>
      <c r="K13" s="87"/>
      <c r="L13" s="87"/>
    </row>
    <row r="14" spans="1:12" ht="17.25" thickBot="1">
      <c r="A14" s="88" t="s">
        <v>63</v>
      </c>
      <c r="B14" s="89"/>
      <c r="C14" s="87">
        <v>6.977</v>
      </c>
      <c r="D14" s="89">
        <v>7.257</v>
      </c>
      <c r="E14" s="89">
        <v>7.626</v>
      </c>
      <c r="F14" s="89">
        <v>8.085</v>
      </c>
      <c r="G14" s="89">
        <v>8.292</v>
      </c>
      <c r="H14" s="89">
        <v>8.495</v>
      </c>
      <c r="I14" s="89">
        <v>8.677</v>
      </c>
      <c r="J14" s="89">
        <v>8.864</v>
      </c>
      <c r="K14" s="89"/>
      <c r="L14" s="89"/>
    </row>
    <row r="15" spans="1:12" ht="121.5" customHeight="1">
      <c r="A15" s="261" t="s">
        <v>134</v>
      </c>
      <c r="B15" s="262"/>
      <c r="C15" s="262"/>
      <c r="D15" s="262"/>
      <c r="E15" s="262"/>
      <c r="F15" s="262"/>
      <c r="G15" s="262"/>
      <c r="H15" s="262"/>
      <c r="I15" s="262"/>
      <c r="J15" s="262"/>
      <c r="K15" s="262"/>
      <c r="L15" s="263"/>
    </row>
    <row r="16" spans="1:12" s="175" customFormat="1" ht="111.75" customHeight="1">
      <c r="A16" s="261" t="s">
        <v>135</v>
      </c>
      <c r="B16" s="262"/>
      <c r="C16" s="262"/>
      <c r="D16" s="262"/>
      <c r="E16" s="262"/>
      <c r="F16" s="262"/>
      <c r="G16" s="262"/>
      <c r="H16" s="262"/>
      <c r="I16" s="262"/>
      <c r="J16" s="262"/>
      <c r="K16" s="262"/>
      <c r="L16" s="263"/>
    </row>
    <row r="17" spans="1:12" ht="65.25" customHeight="1">
      <c r="A17" s="261" t="s">
        <v>151</v>
      </c>
      <c r="B17" s="262"/>
      <c r="C17" s="262"/>
      <c r="D17" s="262"/>
      <c r="E17" s="262"/>
      <c r="F17" s="262"/>
      <c r="G17" s="262"/>
      <c r="H17" s="262"/>
      <c r="I17" s="262"/>
      <c r="J17" s="262"/>
      <c r="K17" s="262"/>
      <c r="L17" s="263"/>
    </row>
    <row r="18" spans="1:12" ht="69" customHeight="1" thickBot="1">
      <c r="A18" s="258" t="s">
        <v>136</v>
      </c>
      <c r="B18" s="259"/>
      <c r="C18" s="259"/>
      <c r="D18" s="259"/>
      <c r="E18" s="259"/>
      <c r="F18" s="259"/>
      <c r="G18" s="259"/>
      <c r="H18" s="259"/>
      <c r="I18" s="259"/>
      <c r="J18" s="259"/>
      <c r="K18" s="259"/>
      <c r="L18" s="260"/>
    </row>
  </sheetData>
  <mergeCells count="9">
    <mergeCell ref="A1:L1"/>
    <mergeCell ref="A2:L2"/>
    <mergeCell ref="A3:L3"/>
    <mergeCell ref="A4:L4"/>
    <mergeCell ref="A18:L18"/>
    <mergeCell ref="I7:J7"/>
    <mergeCell ref="A15:L15"/>
    <mergeCell ref="A16:L16"/>
    <mergeCell ref="A17:L17"/>
  </mergeCells>
  <printOptions/>
  <pageMargins left="0.75" right="0.75" top="1" bottom="1" header="0.5" footer="0.5"/>
  <pageSetup fitToHeight="1" fitToWidth="1" horizontalDpi="600" verticalDpi="600" orientation="landscape" scale="72" r:id="rId1"/>
  <headerFooter alignWithMargins="0">
    <oddFooter>&amp;CP-1 Shopping List - Item Number 23
Page 6 of 12
&amp;RP40 - Budget Item Justification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3"/>
  <sheetViews>
    <sheetView workbookViewId="0" topLeftCell="E1">
      <selection activeCell="F22" sqref="F22"/>
    </sheetView>
  </sheetViews>
  <sheetFormatPr defaultColWidth="9.140625" defaultRowHeight="12.75"/>
  <cols>
    <col min="1" max="1" width="31.28125" style="66" customWidth="1"/>
    <col min="2" max="2" width="8.7109375" style="66" customWidth="1"/>
    <col min="3" max="3" width="13.8515625" style="66" customWidth="1"/>
    <col min="4" max="4" width="15.421875" style="66" customWidth="1"/>
    <col min="5" max="5" width="18.421875" style="66" customWidth="1"/>
    <col min="6" max="6" width="13.7109375" style="66" customWidth="1"/>
    <col min="7" max="7" width="12.7109375" style="66" customWidth="1"/>
    <col min="8" max="8" width="16.57421875" style="66" customWidth="1"/>
    <col min="9" max="9" width="12.8515625" style="66" customWidth="1"/>
    <col min="10" max="10" width="15.140625" style="66" customWidth="1"/>
    <col min="11" max="11" width="15.7109375" style="66" customWidth="1"/>
    <col min="12" max="12" width="12.28125" style="66" customWidth="1"/>
    <col min="13" max="13" width="15.28125" style="66" customWidth="1"/>
    <col min="14" max="14" width="15.8515625" style="66" customWidth="1"/>
    <col min="15" max="16384" width="9.140625" style="66" customWidth="1"/>
  </cols>
  <sheetData>
    <row r="1" spans="1:14" ht="16.5">
      <c r="A1" s="278" t="s">
        <v>19</v>
      </c>
      <c r="B1" s="282"/>
      <c r="C1" s="282"/>
      <c r="D1" s="282"/>
      <c r="E1" s="282"/>
      <c r="F1" s="282"/>
      <c r="G1" s="282"/>
      <c r="H1" s="282"/>
      <c r="I1" s="282"/>
      <c r="J1" s="282"/>
      <c r="K1" s="282"/>
      <c r="L1" s="282"/>
      <c r="M1" s="282"/>
      <c r="N1" s="282"/>
    </row>
    <row r="2" spans="1:14" ht="16.5">
      <c r="A2" s="278" t="s">
        <v>28</v>
      </c>
      <c r="B2" s="279"/>
      <c r="C2" s="279"/>
      <c r="D2" s="279"/>
      <c r="E2" s="279"/>
      <c r="F2" s="279"/>
      <c r="G2" s="279"/>
      <c r="H2" s="279"/>
      <c r="I2" s="279"/>
      <c r="J2" s="279"/>
      <c r="K2" s="279"/>
      <c r="L2" s="279"/>
      <c r="M2" s="279"/>
      <c r="N2" s="279"/>
    </row>
    <row r="3" spans="1:14" ht="16.5">
      <c r="A3" s="278" t="s">
        <v>153</v>
      </c>
      <c r="B3" s="282"/>
      <c r="C3" s="282"/>
      <c r="D3" s="282"/>
      <c r="E3" s="282"/>
      <c r="F3" s="282"/>
      <c r="G3" s="282"/>
      <c r="H3" s="282"/>
      <c r="I3" s="282"/>
      <c r="J3" s="282"/>
      <c r="K3" s="282"/>
      <c r="L3" s="282"/>
      <c r="M3" s="282"/>
      <c r="N3" s="282"/>
    </row>
    <row r="4" spans="1:14" ht="16.5">
      <c r="A4" s="278" t="s">
        <v>87</v>
      </c>
      <c r="B4" s="282"/>
      <c r="C4" s="282"/>
      <c r="D4" s="282"/>
      <c r="E4" s="282"/>
      <c r="F4" s="282"/>
      <c r="G4" s="282"/>
      <c r="H4" s="282"/>
      <c r="I4" s="282"/>
      <c r="J4" s="282"/>
      <c r="K4" s="282"/>
      <c r="L4" s="282"/>
      <c r="M4" s="282"/>
      <c r="N4" s="282"/>
    </row>
    <row r="5" spans="1:14" ht="16.5" thickBot="1">
      <c r="A5" s="74"/>
      <c r="B5" s="74"/>
      <c r="C5" s="91"/>
      <c r="D5" s="74"/>
      <c r="E5" s="74"/>
      <c r="F5" s="74"/>
      <c r="G5" s="74"/>
      <c r="H5" s="74"/>
      <c r="I5" s="74"/>
      <c r="J5" s="74"/>
      <c r="K5" s="74"/>
      <c r="L5" s="92"/>
      <c r="M5" s="92"/>
      <c r="N5" s="92"/>
    </row>
    <row r="6" spans="1:14" ht="15.75">
      <c r="A6" s="68"/>
      <c r="B6" s="70"/>
      <c r="C6" s="130" t="s">
        <v>20</v>
      </c>
      <c r="D6" s="69"/>
      <c r="E6" s="70"/>
      <c r="F6" s="69" t="s">
        <v>21</v>
      </c>
      <c r="G6" s="69"/>
      <c r="H6" s="70"/>
      <c r="I6" s="69" t="s">
        <v>22</v>
      </c>
      <c r="J6" s="69"/>
      <c r="K6" s="69"/>
      <c r="L6" s="69"/>
      <c r="M6" s="69"/>
      <c r="N6" s="70"/>
    </row>
    <row r="7" spans="1:14" ht="16.5" thickBot="1">
      <c r="A7" s="79"/>
      <c r="B7" s="75"/>
      <c r="C7" s="131" t="s">
        <v>23</v>
      </c>
      <c r="D7" s="74"/>
      <c r="E7" s="75"/>
      <c r="F7" s="74" t="s">
        <v>24</v>
      </c>
      <c r="G7" s="74"/>
      <c r="H7" s="75"/>
      <c r="I7" s="77"/>
      <c r="J7" s="77" t="s">
        <v>25</v>
      </c>
      <c r="K7" s="77"/>
      <c r="L7" s="77"/>
      <c r="M7" s="77"/>
      <c r="N7" s="78"/>
    </row>
    <row r="8" spans="1:14" ht="16.5">
      <c r="A8" s="132" t="s">
        <v>26</v>
      </c>
      <c r="B8" s="75"/>
      <c r="C8" s="131"/>
      <c r="D8" s="74"/>
      <c r="E8" s="75"/>
      <c r="F8" s="74"/>
      <c r="G8" s="74"/>
      <c r="H8" s="75"/>
      <c r="I8" s="74"/>
      <c r="J8" s="74"/>
      <c r="K8" s="74"/>
      <c r="L8" s="74"/>
      <c r="M8" s="74"/>
      <c r="N8" s="75"/>
    </row>
    <row r="9" spans="1:14" ht="16.5">
      <c r="A9" s="132" t="s">
        <v>27</v>
      </c>
      <c r="B9" s="75"/>
      <c r="C9" s="131" t="s">
        <v>28</v>
      </c>
      <c r="D9" s="74"/>
      <c r="E9" s="75"/>
      <c r="F9" s="131" t="s">
        <v>6</v>
      </c>
      <c r="G9" s="74"/>
      <c r="H9" s="75"/>
      <c r="I9" s="74" t="s">
        <v>29</v>
      </c>
      <c r="J9" s="273">
        <v>38749</v>
      </c>
      <c r="K9" s="274"/>
      <c r="L9" s="74"/>
      <c r="M9" s="74"/>
      <c r="N9" s="75"/>
    </row>
    <row r="10" spans="1:14" ht="16.5" thickBot="1">
      <c r="A10" s="79"/>
      <c r="B10" s="75"/>
      <c r="C10" s="102" t="s">
        <v>128</v>
      </c>
      <c r="D10" s="77"/>
      <c r="E10" s="78"/>
      <c r="F10" s="77"/>
      <c r="G10" s="77"/>
      <c r="H10" s="78"/>
      <c r="I10" s="77"/>
      <c r="J10" s="77"/>
      <c r="K10" s="77"/>
      <c r="L10" s="77"/>
      <c r="M10" s="77"/>
      <c r="N10" s="78"/>
    </row>
    <row r="11" spans="1:14" ht="16.5" thickBot="1">
      <c r="A11" s="76"/>
      <c r="B11" s="78"/>
      <c r="C11" s="77"/>
      <c r="D11" s="103" t="s">
        <v>59</v>
      </c>
      <c r="E11" s="78"/>
      <c r="F11" s="195"/>
      <c r="G11" s="196" t="s">
        <v>64</v>
      </c>
      <c r="H11" s="197"/>
      <c r="I11" s="264" t="s">
        <v>65</v>
      </c>
      <c r="J11" s="265"/>
      <c r="K11" s="254"/>
      <c r="L11" s="264" t="s">
        <v>88</v>
      </c>
      <c r="M11" s="265"/>
      <c r="N11" s="254"/>
    </row>
    <row r="12" spans="1:14" ht="32.25" thickBot="1">
      <c r="A12" s="133" t="s">
        <v>32</v>
      </c>
      <c r="B12" s="105" t="s">
        <v>33</v>
      </c>
      <c r="C12" s="106" t="s">
        <v>34</v>
      </c>
      <c r="D12" s="105" t="s">
        <v>35</v>
      </c>
      <c r="E12" s="105" t="s">
        <v>36</v>
      </c>
      <c r="F12" s="106" t="s">
        <v>34</v>
      </c>
      <c r="G12" s="105" t="s">
        <v>35</v>
      </c>
      <c r="H12" s="105" t="s">
        <v>36</v>
      </c>
      <c r="I12" s="106" t="s">
        <v>34</v>
      </c>
      <c r="J12" s="105" t="s">
        <v>35</v>
      </c>
      <c r="K12" s="107" t="s">
        <v>36</v>
      </c>
      <c r="L12" s="106" t="s">
        <v>34</v>
      </c>
      <c r="M12" s="105" t="s">
        <v>35</v>
      </c>
      <c r="N12" s="107" t="s">
        <v>36</v>
      </c>
    </row>
    <row r="13" spans="1:14" ht="15.75">
      <c r="A13" s="134" t="s">
        <v>9</v>
      </c>
      <c r="B13" s="75"/>
      <c r="C13" s="110">
        <v>1</v>
      </c>
      <c r="D13" s="114">
        <f>E13</f>
        <v>0.893</v>
      </c>
      <c r="E13" s="114">
        <v>0.893</v>
      </c>
      <c r="F13" s="135">
        <v>1</v>
      </c>
      <c r="G13" s="136">
        <v>0.719</v>
      </c>
      <c r="H13" s="136">
        <f>F13*G13</f>
        <v>0.719</v>
      </c>
      <c r="I13" s="135">
        <v>1</v>
      </c>
      <c r="J13" s="136">
        <v>0.981</v>
      </c>
      <c r="K13" s="136">
        <f>I13*J13</f>
        <v>0.981</v>
      </c>
      <c r="L13" s="135">
        <v>1</v>
      </c>
      <c r="M13" s="230">
        <v>0.76</v>
      </c>
      <c r="N13" s="136">
        <f>M13*L13</f>
        <v>0.76</v>
      </c>
    </row>
    <row r="14" spans="1:14" ht="15.75">
      <c r="A14" s="134" t="s">
        <v>78</v>
      </c>
      <c r="B14" s="75"/>
      <c r="C14" s="110"/>
      <c r="D14" s="113"/>
      <c r="E14" s="137"/>
      <c r="F14" s="232"/>
      <c r="G14" s="241"/>
      <c r="H14" s="136"/>
      <c r="I14" s="135"/>
      <c r="J14" s="241"/>
      <c r="K14" s="136"/>
      <c r="L14" s="135"/>
      <c r="M14" s="242"/>
      <c r="N14" s="136"/>
    </row>
    <row r="15" spans="1:14" ht="15.75">
      <c r="A15" s="134"/>
      <c r="B15" s="75"/>
      <c r="C15" s="110"/>
      <c r="D15" s="113"/>
      <c r="E15" s="137"/>
      <c r="F15" s="232"/>
      <c r="G15" s="241"/>
      <c r="H15" s="136"/>
      <c r="I15" s="135"/>
      <c r="J15" s="241"/>
      <c r="K15" s="136"/>
      <c r="L15" s="135"/>
      <c r="M15" s="242"/>
      <c r="N15" s="136"/>
    </row>
    <row r="16" spans="1:14" ht="31.5">
      <c r="A16" s="134" t="s">
        <v>71</v>
      </c>
      <c r="B16" s="75"/>
      <c r="C16" s="110">
        <v>1</v>
      </c>
      <c r="D16" s="136">
        <f>E16</f>
        <v>0.448</v>
      </c>
      <c r="E16" s="136">
        <v>0.448</v>
      </c>
      <c r="F16" s="135">
        <v>1</v>
      </c>
      <c r="G16" s="136">
        <v>1.538</v>
      </c>
      <c r="H16" s="136">
        <f>F16*G16</f>
        <v>1.538</v>
      </c>
      <c r="I16" s="135">
        <v>1</v>
      </c>
      <c r="J16" s="136">
        <v>0.494</v>
      </c>
      <c r="K16" s="136">
        <f>I16*J16</f>
        <v>0.494</v>
      </c>
      <c r="L16" s="135">
        <v>1</v>
      </c>
      <c r="M16" s="231">
        <v>1.626</v>
      </c>
      <c r="N16" s="136">
        <f>M16*L16</f>
        <v>1.626</v>
      </c>
    </row>
    <row r="17" spans="1:14" ht="15.75">
      <c r="A17" s="134"/>
      <c r="B17" s="75"/>
      <c r="C17" s="110"/>
      <c r="D17" s="241"/>
      <c r="E17" s="243"/>
      <c r="F17" s="232"/>
      <c r="G17" s="241"/>
      <c r="H17" s="136"/>
      <c r="I17" s="135"/>
      <c r="J17" s="241"/>
      <c r="K17" s="136"/>
      <c r="L17" s="135"/>
      <c r="M17" s="242"/>
      <c r="N17" s="136"/>
    </row>
    <row r="18" spans="1:14" ht="15.75">
      <c r="A18" s="138" t="s">
        <v>10</v>
      </c>
      <c r="B18" s="75"/>
      <c r="C18" s="110"/>
      <c r="D18" s="136"/>
      <c r="E18" s="136"/>
      <c r="F18" s="135"/>
      <c r="G18" s="136"/>
      <c r="H18" s="136"/>
      <c r="I18" s="135"/>
      <c r="J18" s="136"/>
      <c r="K18" s="136"/>
      <c r="L18" s="135"/>
      <c r="M18" s="231"/>
      <c r="N18" s="136"/>
    </row>
    <row r="19" spans="1:14" ht="15.75">
      <c r="A19" s="138" t="s">
        <v>11</v>
      </c>
      <c r="B19" s="75"/>
      <c r="C19" s="110">
        <v>1</v>
      </c>
      <c r="D19" s="136">
        <f>E19</f>
        <v>0.942</v>
      </c>
      <c r="E19" s="243">
        <v>0.942</v>
      </c>
      <c r="F19" s="232">
        <v>1</v>
      </c>
      <c r="G19" s="136">
        <v>0.541</v>
      </c>
      <c r="H19" s="136">
        <f>F19*G19</f>
        <v>0.541</v>
      </c>
      <c r="I19" s="135">
        <v>1</v>
      </c>
      <c r="J19" s="136">
        <v>1.036</v>
      </c>
      <c r="K19" s="136">
        <f>I19*J19</f>
        <v>1.036</v>
      </c>
      <c r="L19" s="135">
        <v>1</v>
      </c>
      <c r="M19" s="231">
        <v>0.572</v>
      </c>
      <c r="N19" s="136">
        <f>M19*L19</f>
        <v>0.572</v>
      </c>
    </row>
    <row r="20" spans="1:14" ht="15.75">
      <c r="A20" s="138"/>
      <c r="B20" s="75"/>
      <c r="C20" s="110"/>
      <c r="D20" s="114"/>
      <c r="E20" s="137"/>
      <c r="F20" s="232"/>
      <c r="G20" s="241"/>
      <c r="H20" s="136"/>
      <c r="I20" s="135"/>
      <c r="J20" s="241"/>
      <c r="K20" s="136"/>
      <c r="L20" s="135"/>
      <c r="M20" s="242"/>
      <c r="N20" s="136"/>
    </row>
    <row r="21" spans="1:14" ht="31.5">
      <c r="A21" s="134" t="s">
        <v>12</v>
      </c>
      <c r="B21" s="75"/>
      <c r="C21" s="110"/>
      <c r="D21" s="114"/>
      <c r="E21" s="114"/>
      <c r="F21" s="135"/>
      <c r="G21" s="136"/>
      <c r="H21" s="136"/>
      <c r="I21" s="135"/>
      <c r="J21" s="136"/>
      <c r="K21" s="136"/>
      <c r="L21" s="135"/>
      <c r="M21" s="231"/>
      <c r="N21" s="136"/>
    </row>
    <row r="22" spans="1:14" ht="15.75">
      <c r="A22" s="138" t="s">
        <v>78</v>
      </c>
      <c r="B22" s="75"/>
      <c r="C22" s="110">
        <v>1</v>
      </c>
      <c r="D22" s="114">
        <f>E22</f>
        <v>4.974</v>
      </c>
      <c r="E22" s="137">
        <v>4.974</v>
      </c>
      <c r="F22" s="232">
        <v>1</v>
      </c>
      <c r="G22" s="136">
        <v>4.828</v>
      </c>
      <c r="H22" s="136">
        <f>F22*G22</f>
        <v>4.828</v>
      </c>
      <c r="I22" s="135">
        <v>1</v>
      </c>
      <c r="J22" s="136">
        <v>5.574</v>
      </c>
      <c r="K22" s="136">
        <f>I22*J22</f>
        <v>5.574</v>
      </c>
      <c r="L22" s="135">
        <v>1</v>
      </c>
      <c r="M22" s="231">
        <v>5.334</v>
      </c>
      <c r="N22" s="136">
        <f>M22*L22</f>
        <v>5.334</v>
      </c>
    </row>
    <row r="23" spans="1:14" ht="15.75">
      <c r="A23" s="138"/>
      <c r="B23" s="75"/>
      <c r="C23" s="110"/>
      <c r="D23" s="113"/>
      <c r="E23" s="137"/>
      <c r="F23" s="232"/>
      <c r="G23" s="241"/>
      <c r="H23" s="136"/>
      <c r="I23" s="135"/>
      <c r="J23" s="241"/>
      <c r="K23" s="136"/>
      <c r="L23" s="135"/>
      <c r="M23" s="242"/>
      <c r="N23" s="136"/>
    </row>
    <row r="24" spans="1:14" ht="15.75">
      <c r="A24" s="138" t="s">
        <v>37</v>
      </c>
      <c r="B24" s="75"/>
      <c r="C24" s="110"/>
      <c r="D24" s="114"/>
      <c r="E24" s="114">
        <f>SUM(E13:E22)</f>
        <v>7.257</v>
      </c>
      <c r="F24" s="110"/>
      <c r="G24" s="135"/>
      <c r="H24" s="231">
        <f>SUM(H13:H22)</f>
        <v>7.626</v>
      </c>
      <c r="I24" s="110"/>
      <c r="J24" s="135"/>
      <c r="K24" s="231">
        <f>SUM(K13:K22)</f>
        <v>8.085</v>
      </c>
      <c r="L24" s="110"/>
      <c r="M24" s="231"/>
      <c r="N24" s="231">
        <f>SUM(N13:N22)</f>
        <v>8.292</v>
      </c>
    </row>
    <row r="25" spans="1:14" ht="15.75">
      <c r="A25" s="139"/>
      <c r="B25" s="75"/>
      <c r="C25" s="110"/>
      <c r="D25" s="110"/>
      <c r="E25" s="118"/>
      <c r="F25" s="110"/>
      <c r="G25" s="135"/>
      <c r="H25" s="231"/>
      <c r="I25" s="110"/>
      <c r="J25" s="135"/>
      <c r="K25" s="231"/>
      <c r="L25" s="110"/>
      <c r="M25" s="232"/>
      <c r="N25" s="136"/>
    </row>
    <row r="26" spans="1:14" ht="15.75">
      <c r="A26" s="138" t="s">
        <v>38</v>
      </c>
      <c r="B26" s="75"/>
      <c r="C26" s="110"/>
      <c r="D26" s="110"/>
      <c r="E26" s="118"/>
      <c r="F26" s="110"/>
      <c r="G26" s="135"/>
      <c r="H26" s="231"/>
      <c r="I26" s="110"/>
      <c r="J26" s="135"/>
      <c r="K26" s="231"/>
      <c r="L26" s="110"/>
      <c r="M26" s="232"/>
      <c r="N26" s="136"/>
    </row>
    <row r="27" spans="1:14" ht="15.75">
      <c r="A27" s="138" t="s">
        <v>39</v>
      </c>
      <c r="B27" s="75"/>
      <c r="C27" s="110"/>
      <c r="D27" s="110"/>
      <c r="E27" s="118"/>
      <c r="F27" s="110"/>
      <c r="G27" s="135"/>
      <c r="H27" s="231"/>
      <c r="I27" s="110"/>
      <c r="J27" s="135"/>
      <c r="K27" s="231"/>
      <c r="L27" s="110"/>
      <c r="M27" s="232"/>
      <c r="N27" s="136"/>
    </row>
    <row r="28" spans="1:14" ht="15.75">
      <c r="A28" s="140"/>
      <c r="B28" s="75"/>
      <c r="C28" s="110"/>
      <c r="D28" s="110"/>
      <c r="E28" s="118"/>
      <c r="F28" s="110"/>
      <c r="G28" s="135"/>
      <c r="H28" s="231"/>
      <c r="I28" s="110"/>
      <c r="J28" s="135"/>
      <c r="K28" s="231"/>
      <c r="L28" s="110"/>
      <c r="M28" s="232"/>
      <c r="N28" s="136"/>
    </row>
    <row r="29" spans="1:14" ht="15.75">
      <c r="A29" s="138" t="s">
        <v>13</v>
      </c>
      <c r="B29" s="75"/>
      <c r="C29" s="110"/>
      <c r="D29" s="114"/>
      <c r="E29" s="118">
        <f>E24</f>
        <v>7.257</v>
      </c>
      <c r="F29" s="110"/>
      <c r="G29" s="135"/>
      <c r="H29" s="231">
        <f>H24</f>
        <v>7.626</v>
      </c>
      <c r="I29" s="110"/>
      <c r="J29" s="135"/>
      <c r="K29" s="231">
        <f>K24</f>
        <v>8.085</v>
      </c>
      <c r="L29" s="110"/>
      <c r="M29" s="232"/>
      <c r="N29" s="136">
        <f>N24</f>
        <v>8.292</v>
      </c>
    </row>
    <row r="30" spans="1:14" ht="15.75">
      <c r="A30" s="138" t="s">
        <v>63</v>
      </c>
      <c r="B30" s="75"/>
      <c r="C30" s="110"/>
      <c r="D30" s="110"/>
      <c r="E30" s="118"/>
      <c r="F30" s="110"/>
      <c r="G30" s="135"/>
      <c r="H30" s="231"/>
      <c r="I30" s="110"/>
      <c r="J30" s="135"/>
      <c r="K30" s="231"/>
      <c r="L30" s="110"/>
      <c r="M30" s="232"/>
      <c r="N30" s="136"/>
    </row>
    <row r="31" spans="1:14" ht="15.75">
      <c r="A31" s="138"/>
      <c r="B31" s="75"/>
      <c r="C31" s="110"/>
      <c r="D31" s="110"/>
      <c r="E31" s="118"/>
      <c r="F31" s="110"/>
      <c r="G31" s="135"/>
      <c r="H31" s="231"/>
      <c r="I31" s="110"/>
      <c r="J31" s="135"/>
      <c r="K31" s="231"/>
      <c r="L31" s="110"/>
      <c r="M31" s="232"/>
      <c r="N31" s="136"/>
    </row>
    <row r="32" spans="1:14" ht="15.75">
      <c r="A32" s="138" t="s">
        <v>7</v>
      </c>
      <c r="B32" s="75"/>
      <c r="C32" s="110">
        <v>4</v>
      </c>
      <c r="D32" s="114"/>
      <c r="E32" s="118">
        <f>E29</f>
        <v>7.257</v>
      </c>
      <c r="F32" s="110">
        <v>4</v>
      </c>
      <c r="G32" s="135"/>
      <c r="H32" s="231">
        <f>H29</f>
        <v>7.626</v>
      </c>
      <c r="I32" s="110">
        <v>4</v>
      </c>
      <c r="J32" s="135"/>
      <c r="K32" s="231">
        <f>K29</f>
        <v>8.085</v>
      </c>
      <c r="L32" s="110">
        <v>4</v>
      </c>
      <c r="M32" s="244"/>
      <c r="N32" s="136">
        <f>N29</f>
        <v>8.292</v>
      </c>
    </row>
    <row r="33" spans="1:14" ht="16.5" thickBot="1">
      <c r="A33" s="141"/>
      <c r="B33" s="78"/>
      <c r="C33" s="78"/>
      <c r="D33" s="78"/>
      <c r="E33" s="78"/>
      <c r="F33" s="142"/>
      <c r="G33" s="142"/>
      <c r="H33" s="142"/>
      <c r="I33" s="142"/>
      <c r="J33" s="142"/>
      <c r="K33" s="142"/>
      <c r="L33" s="142"/>
      <c r="M33" s="245"/>
      <c r="N33" s="142"/>
    </row>
  </sheetData>
  <mergeCells count="7">
    <mergeCell ref="J9:K9"/>
    <mergeCell ref="I11:K11"/>
    <mergeCell ref="L11:N11"/>
    <mergeCell ref="A1:N1"/>
    <mergeCell ref="A2:N2"/>
    <mergeCell ref="A3:N3"/>
    <mergeCell ref="A4:N4"/>
  </mergeCells>
  <printOptions/>
  <pageMargins left="0.75" right="0.75" top="1" bottom="1" header="0.5" footer="0.5"/>
  <pageSetup fitToHeight="1" fitToWidth="1" horizontalDpi="600" verticalDpi="600" orientation="landscape" scale="56" r:id="rId1"/>
  <headerFooter alignWithMargins="0">
    <oddFooter>&amp;CP-1 Shopping List - Item Number 23
Page 7 of 12
&amp;RP5 - Project Cost Analysis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Defense Logistics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fisherr</cp:lastModifiedBy>
  <cp:lastPrinted>2006-02-07T14:19:49Z</cp:lastPrinted>
  <dcterms:created xsi:type="dcterms:W3CDTF">2000-05-12T17:57:05Z</dcterms:created>
  <dcterms:modified xsi:type="dcterms:W3CDTF">2006-02-27T14:43:35Z</dcterms:modified>
  <cp:category/>
  <cp:version/>
  <cp:contentType/>
  <cp:contentStatus/>
</cp:coreProperties>
</file>