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65" windowWidth="11640" windowHeight="6390" activeTab="0"/>
  </bookViews>
  <sheets>
    <sheet name="OP-05" sheetId="1" r:id="rId1"/>
  </sheets>
  <definedNames/>
  <calcPr fullCalcOnLoad="1"/>
</workbook>
</file>

<file path=xl/sharedStrings.xml><?xml version="1.0" encoding="utf-8"?>
<sst xmlns="http://schemas.openxmlformats.org/spreadsheetml/2006/main" count="240" uniqueCount="144">
  <si>
    <t>Actual</t>
  </si>
  <si>
    <t>Request</t>
  </si>
  <si>
    <t>Estimate</t>
  </si>
  <si>
    <t>Baseline Funding</t>
  </si>
  <si>
    <t>Program  Changes</t>
  </si>
  <si>
    <t>Congressional Adjustments</t>
  </si>
  <si>
    <t>Officer</t>
  </si>
  <si>
    <t>Enlisted</t>
  </si>
  <si>
    <t>Civilian End Strength</t>
  </si>
  <si>
    <t>US Direct Hire</t>
  </si>
  <si>
    <t>Foreign National Direct Hire</t>
  </si>
  <si>
    <t>Total Direct Hire</t>
  </si>
  <si>
    <t>Total Military</t>
  </si>
  <si>
    <t>Foreign National Indirect Hire</t>
  </si>
  <si>
    <t>Total Civilians</t>
  </si>
  <si>
    <t>Civilian Work Years</t>
  </si>
  <si>
    <t>Program Increases</t>
  </si>
  <si>
    <t>MEDCENs, Hospitals &amp; Clinics (CONUS)</t>
  </si>
  <si>
    <t>MEDCENs, Hospitals &amp; Clinics (OCONUS)</t>
  </si>
  <si>
    <t>Budget</t>
  </si>
  <si>
    <t>Current</t>
  </si>
  <si>
    <t>Total</t>
  </si>
  <si>
    <t>Appropriation</t>
  </si>
  <si>
    <t>Dental Care Activities - (CONUS)</t>
  </si>
  <si>
    <t>Dental Care Activities - (OCONUS)</t>
  </si>
  <si>
    <t>Change</t>
  </si>
  <si>
    <t>Supplemental Request</t>
  </si>
  <si>
    <t>Price Change</t>
  </si>
  <si>
    <t>Functional Transfer</t>
  </si>
  <si>
    <t>Price Growth</t>
  </si>
  <si>
    <t>Program Decreases</t>
  </si>
  <si>
    <t>Total Population</t>
  </si>
  <si>
    <t>V.  Personnel Summary</t>
  </si>
  <si>
    <t>(Reimbursable Included Above - memo)</t>
  </si>
  <si>
    <t>1.</t>
  </si>
  <si>
    <t>2.</t>
  </si>
  <si>
    <t>3.</t>
  </si>
  <si>
    <t>4.</t>
  </si>
  <si>
    <t>5.</t>
  </si>
  <si>
    <t>6.</t>
  </si>
  <si>
    <t>7.</t>
  </si>
  <si>
    <t>8.</t>
  </si>
  <si>
    <t>9.</t>
  </si>
  <si>
    <t>10.</t>
  </si>
  <si>
    <t>11.</t>
  </si>
  <si>
    <t>12.</t>
  </si>
  <si>
    <t>Defense Health Program</t>
  </si>
  <si>
    <t>DHP Requirements ($M)</t>
  </si>
  <si>
    <t>Beneficiaries (000)</t>
  </si>
  <si>
    <t>Users (000)</t>
  </si>
  <si>
    <t xml:space="preserve">Allocated Cost per </t>
  </si>
  <si>
    <r>
      <t xml:space="preserve">III.  </t>
    </r>
    <r>
      <rPr>
        <b/>
        <u val="single"/>
        <sz val="12"/>
        <rFont val="Courier New"/>
        <family val="3"/>
      </rPr>
      <t>Financial Summary (O&amp;M $ in thousands)</t>
    </r>
    <r>
      <rPr>
        <b/>
        <sz val="12"/>
        <rFont val="Courier New"/>
        <family val="3"/>
      </rPr>
      <t xml:space="preserve">: </t>
    </r>
  </si>
  <si>
    <r>
      <t xml:space="preserve">A.  </t>
    </r>
    <r>
      <rPr>
        <b/>
        <u val="single"/>
        <sz val="12"/>
        <rFont val="Courier New"/>
        <family val="3"/>
      </rPr>
      <t>Sub-Activity Group</t>
    </r>
  </si>
  <si>
    <r>
      <t xml:space="preserve">B.  </t>
    </r>
    <r>
      <rPr>
        <b/>
        <u val="single"/>
        <sz val="12"/>
        <rFont val="Courier New"/>
        <family val="3"/>
      </rPr>
      <t>Reconciliation Summary</t>
    </r>
    <r>
      <rPr>
        <b/>
        <sz val="12"/>
        <rFont val="Courier New"/>
        <family val="3"/>
      </rPr>
      <t>:</t>
    </r>
  </si>
  <si>
    <r>
      <t xml:space="preserve">IV.  </t>
    </r>
    <r>
      <rPr>
        <b/>
        <u val="single"/>
        <sz val="12"/>
        <rFont val="Courier New"/>
        <family val="3"/>
      </rPr>
      <t>Performance Criteria and Evaluation Summary</t>
    </r>
    <r>
      <rPr>
        <b/>
        <sz val="12"/>
        <rFont val="Courier New"/>
        <family val="3"/>
      </rPr>
      <t>:  In-House Care</t>
    </r>
  </si>
  <si>
    <t>Current Estimate</t>
  </si>
  <si>
    <t>Transfers In</t>
  </si>
  <si>
    <t>Transfers Out</t>
  </si>
  <si>
    <t>a.</t>
  </si>
  <si>
    <t>b.</t>
  </si>
  <si>
    <t>c.</t>
  </si>
  <si>
    <t>Total Increases</t>
  </si>
  <si>
    <t>Total Decreases</t>
  </si>
  <si>
    <t>13.</t>
  </si>
  <si>
    <t>14.</t>
  </si>
  <si>
    <t>15.</t>
  </si>
  <si>
    <t>16.</t>
  </si>
  <si>
    <t>17.</t>
  </si>
  <si>
    <t>18.</t>
  </si>
  <si>
    <t>19.</t>
  </si>
  <si>
    <t>20.</t>
  </si>
  <si>
    <t>Proposed Supplemental</t>
  </si>
  <si>
    <r>
      <t xml:space="preserve">C.  </t>
    </r>
    <r>
      <rPr>
        <b/>
        <u val="single"/>
        <sz val="12"/>
        <rFont val="Courier New"/>
        <family val="3"/>
      </rPr>
      <t>Reconciliation of Increases and Decreases</t>
    </r>
  </si>
  <si>
    <t>Business Area Performance Standard #1 - Health Care</t>
  </si>
  <si>
    <t>- Projected workload and resources for the provision of health care</t>
  </si>
  <si>
    <t>Performance Contract Between Defense Management Council and Assistance Secretary of Defense (Health Affairs)FY 2000</t>
  </si>
  <si>
    <t>FY 2000</t>
  </si>
  <si>
    <t>FY2001</t>
  </si>
  <si>
    <t>Annualization of New FY 2001 Program</t>
  </si>
  <si>
    <t>One-Time FY 2001 Costs</t>
  </si>
  <si>
    <t>Program Growth in FY 2001</t>
  </si>
  <si>
    <t>Program Decreases in FY 2001</t>
  </si>
  <si>
    <t>one-time FY 2001 Costs</t>
  </si>
  <si>
    <r>
      <t xml:space="preserve">Detail By Sub-Activity Group:  </t>
    </r>
    <r>
      <rPr>
        <b/>
        <sz val="12"/>
        <rFont val="Courier New"/>
        <family val="3"/>
      </rPr>
      <t>In-House Care</t>
    </r>
  </si>
  <si>
    <t>FY 2001</t>
  </si>
  <si>
    <t>FY2002</t>
  </si>
  <si>
    <t>FY2001/2001</t>
  </si>
  <si>
    <t>FY2001/2002</t>
  </si>
  <si>
    <t>FY 2002</t>
  </si>
  <si>
    <t>FY 2001 President's Budget Request</t>
  </si>
  <si>
    <t>FY 2001 Appropriation Enacted</t>
  </si>
  <si>
    <t>FY 2001 Current Estimate</t>
  </si>
  <si>
    <t>One-Time FY 2002 Costs</t>
  </si>
  <si>
    <t>Program Growth in FY 2002</t>
  </si>
  <si>
    <t>Annualization of FY 2001 Program Decreases</t>
  </si>
  <si>
    <t>Program Decreases in FY 2002</t>
  </si>
  <si>
    <t>FY 2002 Budget Request</t>
  </si>
  <si>
    <t>Alaska Federal Healthcare Partnership</t>
  </si>
  <si>
    <t>d.</t>
  </si>
  <si>
    <t>e.</t>
  </si>
  <si>
    <t>Outcomes Management Demonstration</t>
  </si>
  <si>
    <t>Community Hospital Telehealth Consortium</t>
  </si>
  <si>
    <t>Foreign Currency Fluctuation</t>
  </si>
  <si>
    <t>Population by Service Obligation - World Wide</t>
  </si>
  <si>
    <t>Average Users</t>
  </si>
  <si>
    <t>Catchment Area</t>
  </si>
  <si>
    <t>Air Force</t>
  </si>
  <si>
    <t>Army</t>
  </si>
  <si>
    <t>Navy</t>
  </si>
  <si>
    <t>Subtotal</t>
  </si>
  <si>
    <t>Non-Catchment Area</t>
  </si>
  <si>
    <t>Other</t>
  </si>
  <si>
    <t>DHP Total</t>
  </si>
  <si>
    <t>Active Military End Strength (Includes Air Force combat support)</t>
  </si>
  <si>
    <t>Active Military Average Strength (Includes Air Force combat support)</t>
  </si>
  <si>
    <t>Recission PL 106-554</t>
  </si>
  <si>
    <r>
      <t xml:space="preserve">II.  Force Structure Summary: </t>
    </r>
    <r>
      <rPr>
        <sz val="12"/>
        <rFont val="Courier New"/>
        <family val="3"/>
      </rPr>
      <t xml:space="preserve"> Defense Medical Centers/Hospitals/Clinics represent the costs of providing medical care in DoD-owned and operated medical centers, station hospitals, medical clinics, and subordinate aid stations which are staffed and equipped to provide the full range of inpatient and ambulatory health care services.  These services include medical center laboratories, alcohol treatment facilities, clinical investigation activities, on-the-job training/education programs conducted at these facilities and federal sharing agreements.  This budget sub-activity group excludes operation of management headquarters for TRICARE Lead Agents, dental activities, deployable medical units and other health care resources devoted exclusively to teaching. Dental Care Activities represent the costs of providing dental services through operation of hospital departments of dentistry, installation dental clinics, and Regional Dental Activities (laboratories).  This budget sub-activity group excludes provision of dental services by units organic to Operating Forces units and deployable dental units operating in an active combat zone.</t>
    </r>
  </si>
  <si>
    <t>Pacific Island Health Care Program</t>
  </si>
  <si>
    <t>Pharmaceuticals, In-House (CONUS)*</t>
  </si>
  <si>
    <t>Pharmaceuticals, In-House (OCONUS)*</t>
  </si>
  <si>
    <t>*  Pharmacy Program Elements for CONUS and OCONUS created and active beginning in FY 2002</t>
  </si>
  <si>
    <r>
      <t xml:space="preserve">     Pharmaceuticals -  </t>
    </r>
    <r>
      <rPr>
        <sz val="12"/>
        <rFont val="Courier New"/>
        <family val="3"/>
      </rPr>
      <t>Pharmaceuticals specifically identified and measurable to provision of Pharmacy Services in DoD owned and operated CONUS and OCONUS facilities.</t>
    </r>
  </si>
  <si>
    <r>
      <t xml:space="preserve">     Dental Care - </t>
    </r>
    <r>
      <rPr>
        <sz val="12"/>
        <rFont val="Courier New"/>
        <family val="3"/>
      </rPr>
      <t>Resources specifically identifiable and measurable to the provision of dental care and services in CONUS and OCONUS to authorized personnel through the operation of hospital departments of dentistry and installation dental clinics, and the operation of Regional Dental Activities.</t>
    </r>
  </si>
  <si>
    <t xml:space="preserve"> </t>
  </si>
  <si>
    <r>
      <t>Realigns Professional Filler Syster (</t>
    </r>
    <r>
      <rPr>
        <sz val="12"/>
        <color indexed="8"/>
        <rFont val="Courier New"/>
        <family val="3"/>
      </rPr>
      <t xml:space="preserve">PROFIS) </t>
    </r>
    <r>
      <rPr>
        <sz val="12"/>
        <rFont val="Courier New"/>
        <family val="3"/>
      </rPr>
      <t>Traning to Consolidated Health.</t>
    </r>
  </si>
  <si>
    <t>Realigns Graduate Dental Program to Education and Training</t>
  </si>
  <si>
    <r>
      <t>I.  Description of Operations Financed:</t>
    </r>
    <r>
      <rPr>
        <sz val="12"/>
        <rFont val="Courier New"/>
        <family val="3"/>
      </rPr>
      <t xml:space="preserve">  This Sub-Activity Group provides for the delivery of patient care in the Continental United States (CONUS) and Outside the Continental United States (OCONUS).  The program consists of the following:</t>
    </r>
  </si>
  <si>
    <t>Realigns pharmacy funds from Consolidated Health and Education and Training</t>
  </si>
  <si>
    <t>Realigns supply functions from Base Operations Support.</t>
  </si>
  <si>
    <r>
      <t xml:space="preserve">     Care in Defense Medical Centers, Station Hospitals and Medical Clinics - </t>
    </r>
    <r>
      <rPr>
        <sz val="12"/>
        <rFont val="Courier New"/>
        <family val="3"/>
      </rPr>
      <t>Resources devoted to care in DoD-owned and operated CONUS and OCONUS facilities which are staffed and equipped to provide inpatient care for both surgical and non-surgical conditions and/or outpatient care for Miltary Health Service beneficiaries.</t>
    </r>
  </si>
  <si>
    <t>facility construction.</t>
  </si>
  <si>
    <t>Initial Outfitting - Increase requirement in conjunction with new</t>
  </si>
  <si>
    <t>for additional workload generated for new benefit</t>
  </si>
  <si>
    <t>Active Duty Chiropractic Care -  Increased  support staff requirements</t>
  </si>
  <si>
    <t>2.  Military Treatment Facility Pharmacy - Increased support for additional pharmacy requirements resulting from increases in volume and price above inflation.</t>
  </si>
  <si>
    <t>Realigns Active Duty Dental program for the Military Medical Support Office (MMSO) to Private Sector Care</t>
  </si>
  <si>
    <t>3.  Data Quality Improvement Efforts - Increased requirement to provide measurable statistics on the quality and quantity of the Military Health System</t>
  </si>
  <si>
    <t xml:space="preserve">         Note:  The data is derived  from version MCFAS 12.1 BPA/CAD.</t>
  </si>
  <si>
    <t xml:space="preserve">     Beneficiary ($)</t>
  </si>
  <si>
    <t xml:space="preserve">     Allocated Cost per User ($) </t>
  </si>
  <si>
    <t>Realigns communications requirement to Base Operations Support</t>
  </si>
  <si>
    <t>Transfer in of requirements for Southwest Asia from Contingency Operations.</t>
  </si>
  <si>
    <t>1.  In FY 2001, the Department identified a program funding imbalance in In-House Care.  The Department has budgeted $391,432 ($208,200 Pharmacy, and $183,232 Supplies, Equipment, and Contracts) in FY 2002 to restore program funding balance.</t>
  </si>
  <si>
    <t>Realigns program management, personnel and requirements to Non-Central Information Management/Information Technology in support of establishing  a new Program Element.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</si>
</sst>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0.0"/>
  </numFmts>
  <fonts count="8">
    <font>
      <sz val="10"/>
      <name val="Arial"/>
      <family val="0"/>
    </font>
    <font>
      <sz val="12"/>
      <name val="Courier New"/>
      <family val="3"/>
    </font>
    <font>
      <b/>
      <sz val="12"/>
      <name val="Courier New"/>
      <family val="3"/>
    </font>
    <font>
      <b/>
      <u val="single"/>
      <sz val="12"/>
      <name val="Courier New"/>
      <family val="3"/>
    </font>
    <font>
      <u val="single"/>
      <sz val="12"/>
      <name val="Courier New"/>
      <family val="3"/>
    </font>
    <font>
      <u val="singleAccounting"/>
      <sz val="12"/>
      <name val="Courier New"/>
      <family val="3"/>
    </font>
    <font>
      <sz val="12"/>
      <name val="Courier"/>
      <family val="3"/>
    </font>
    <font>
      <sz val="12"/>
      <color indexed="8"/>
      <name val="Courier New"/>
      <family val="3"/>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1" fillId="0" borderId="1" xfId="0" applyFont="1" applyBorder="1" applyAlignment="1" applyProtection="1">
      <alignment horizontal="centerContinuous" vertical="top"/>
      <protection locked="0"/>
    </xf>
    <xf numFmtId="0" fontId="4" fillId="0" borderId="1" xfId="0" applyFont="1" applyBorder="1" applyAlignment="1" applyProtection="1">
      <alignment horizontal="centerContinuous" vertical="top"/>
      <protection locked="0"/>
    </xf>
    <xf numFmtId="0" fontId="1" fillId="0" borderId="0" xfId="0" applyFont="1" applyAlignment="1" applyProtection="1">
      <alignment horizontal="center"/>
      <protection locked="0"/>
    </xf>
    <xf numFmtId="0" fontId="4" fillId="0" borderId="0" xfId="0" applyFont="1" applyAlignment="1" applyProtection="1">
      <alignment horizontal="center"/>
      <protection locked="0"/>
    </xf>
    <xf numFmtId="3" fontId="1" fillId="0" borderId="0" xfId="0" applyNumberFormat="1"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quotePrefix="1">
      <alignment/>
      <protection locked="0"/>
    </xf>
    <xf numFmtId="0" fontId="1" fillId="0" borderId="0" xfId="0" applyFont="1" applyAlignment="1" applyProtection="1" quotePrefix="1">
      <alignment/>
      <protection locked="0"/>
    </xf>
    <xf numFmtId="0" fontId="1" fillId="0" borderId="0" xfId="0" applyFont="1" applyAlignment="1" applyProtection="1" quotePrefix="1">
      <alignment vertical="top"/>
      <protection locked="0"/>
    </xf>
    <xf numFmtId="0" fontId="1" fillId="0" borderId="0" xfId="0" applyFont="1" applyAlignment="1" applyProtection="1" quotePrefix="1">
      <alignment wrapText="1"/>
      <protection locked="0"/>
    </xf>
    <xf numFmtId="0" fontId="1" fillId="0" borderId="0" xfId="0" applyFont="1" applyAlignment="1" applyProtection="1">
      <alignment wrapText="1"/>
      <protection locked="0"/>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165" fontId="1" fillId="0" borderId="0" xfId="15" applyNumberFormat="1" applyFont="1" applyAlignment="1" applyProtection="1">
      <alignment/>
      <protection locked="0"/>
    </xf>
    <xf numFmtId="0" fontId="4" fillId="0" borderId="0" xfId="0"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horizontal="left"/>
      <protection locked="0"/>
    </xf>
    <xf numFmtId="0" fontId="1" fillId="0" borderId="0" xfId="0" applyFont="1" applyAlignment="1" applyProtection="1">
      <alignment vertical="top" wrapText="1"/>
      <protection locked="0"/>
    </xf>
    <xf numFmtId="0" fontId="1" fillId="0" borderId="0" xfId="0" applyFont="1" applyAlignment="1" applyProtection="1" quotePrefix="1">
      <alignment horizontal="left"/>
      <protection locked="0"/>
    </xf>
    <xf numFmtId="3" fontId="1" fillId="0" borderId="0" xfId="0" applyNumberFormat="1" applyFont="1" applyAlignment="1" applyProtection="1">
      <alignment wrapText="1"/>
      <protection locked="0"/>
    </xf>
    <xf numFmtId="3" fontId="1" fillId="0" borderId="0" xfId="0" applyNumberFormat="1" applyFont="1" applyAlignment="1">
      <alignment/>
    </xf>
    <xf numFmtId="3" fontId="1" fillId="0" borderId="0" xfId="15" applyNumberFormat="1" applyFont="1" applyAlignment="1" applyProtection="1">
      <alignment/>
      <protection/>
    </xf>
    <xf numFmtId="3" fontId="1" fillId="0" borderId="0" xfId="0" applyNumberFormat="1" applyFont="1" applyAlignment="1" applyProtection="1">
      <alignment/>
      <protection/>
    </xf>
    <xf numFmtId="3" fontId="1" fillId="0" borderId="0" xfId="0" applyNumberFormat="1" applyFont="1" applyAlignment="1" applyProtection="1">
      <alignment horizontal="center"/>
      <protection locked="0"/>
    </xf>
    <xf numFmtId="3" fontId="4" fillId="0" borderId="0" xfId="0" applyNumberFormat="1" applyFont="1" applyAlignment="1" applyProtection="1">
      <alignment horizontal="center"/>
      <protection locked="0"/>
    </xf>
    <xf numFmtId="3" fontId="1" fillId="0" borderId="0" xfId="0" applyNumberFormat="1" applyFont="1" applyFill="1" applyAlignment="1" applyProtection="1">
      <alignment/>
      <protection locked="0"/>
    </xf>
    <xf numFmtId="3" fontId="5" fillId="0" borderId="0" xfId="15" applyNumberFormat="1" applyFont="1" applyFill="1" applyAlignment="1" applyProtection="1">
      <alignment/>
      <protection locked="0"/>
    </xf>
    <xf numFmtId="3" fontId="5" fillId="0" borderId="0" xfId="15" applyNumberFormat="1" applyFont="1" applyFill="1" applyAlignment="1" applyProtection="1">
      <alignment horizontal="right"/>
      <protection locked="0"/>
    </xf>
    <xf numFmtId="3" fontId="1" fillId="0" borderId="0" xfId="15" applyNumberFormat="1" applyFont="1" applyAlignment="1" applyProtection="1">
      <alignment/>
      <protection locked="0"/>
    </xf>
    <xf numFmtId="3" fontId="5" fillId="0" borderId="0" xfId="15" applyNumberFormat="1" applyFont="1" applyAlignment="1" applyProtection="1">
      <alignment/>
      <protection locked="0"/>
    </xf>
    <xf numFmtId="3" fontId="4" fillId="0" borderId="0" xfId="0" applyNumberFormat="1" applyFont="1" applyAlignment="1" applyProtection="1">
      <alignment/>
      <protection/>
    </xf>
    <xf numFmtId="3" fontId="4" fillId="0" borderId="0" xfId="15" applyNumberFormat="1" applyFont="1" applyAlignment="1" applyProtection="1">
      <alignment/>
      <protection locked="0"/>
    </xf>
    <xf numFmtId="38" fontId="1" fillId="0" borderId="0" xfId="15" applyNumberFormat="1" applyFont="1" applyAlignment="1" applyProtection="1">
      <alignment/>
      <protection/>
    </xf>
    <xf numFmtId="38" fontId="1" fillId="0" borderId="0" xfId="15" applyNumberFormat="1" applyFont="1" applyAlignment="1" applyProtection="1">
      <alignment/>
      <protection locked="0"/>
    </xf>
    <xf numFmtId="38" fontId="1" fillId="0" borderId="0" xfId="0" applyNumberFormat="1" applyFont="1" applyAlignment="1" applyProtection="1">
      <alignment/>
      <protection locked="0"/>
    </xf>
    <xf numFmtId="49" fontId="1" fillId="0" borderId="0" xfId="0" applyNumberFormat="1" applyFont="1" applyAlignment="1" applyProtection="1">
      <alignment/>
      <protection locked="0"/>
    </xf>
    <xf numFmtId="165" fontId="1" fillId="0" borderId="0" xfId="0" applyNumberFormat="1" applyFont="1" applyAlignment="1" applyProtection="1">
      <alignment/>
      <protection locked="0"/>
    </xf>
    <xf numFmtId="0" fontId="3" fillId="0" borderId="0" xfId="0" applyFont="1" applyAlignment="1">
      <alignment/>
    </xf>
    <xf numFmtId="165" fontId="4" fillId="0" borderId="0" xfId="15" applyNumberFormat="1" applyFont="1" applyAlignment="1">
      <alignment horizontal="right"/>
    </xf>
    <xf numFmtId="165" fontId="1" fillId="0" borderId="0" xfId="15" applyNumberFormat="1" applyFont="1" applyAlignment="1">
      <alignment horizontal="right"/>
    </xf>
    <xf numFmtId="2" fontId="1" fillId="0" borderId="0" xfId="0" applyNumberFormat="1" applyFont="1" applyAlignment="1" applyProtection="1">
      <alignment/>
      <protection locked="0"/>
    </xf>
    <xf numFmtId="38" fontId="4" fillId="0" borderId="0" xfId="15" applyNumberFormat="1" applyFont="1" applyAlignment="1" applyProtection="1">
      <alignment/>
      <protection/>
    </xf>
    <xf numFmtId="3" fontId="6" fillId="0" borderId="0" xfId="19" applyNumberFormat="1" applyFont="1">
      <alignment/>
      <protection/>
    </xf>
    <xf numFmtId="3" fontId="4" fillId="0" borderId="0" xfId="15" applyNumberFormat="1" applyFont="1" applyAlignment="1" applyProtection="1">
      <alignment/>
      <protection/>
    </xf>
    <xf numFmtId="1" fontId="1" fillId="0" borderId="0" xfId="15" applyNumberFormat="1" applyFont="1" applyAlignment="1" applyProtection="1">
      <alignment/>
      <protection/>
    </xf>
    <xf numFmtId="1" fontId="1" fillId="0" borderId="0" xfId="15" applyNumberFormat="1" applyFont="1" applyAlignment="1" applyProtection="1">
      <alignment/>
      <protection locked="0"/>
    </xf>
    <xf numFmtId="1" fontId="1" fillId="0" borderId="0" xfId="0" applyNumberFormat="1" applyFont="1" applyAlignment="1" applyProtection="1">
      <alignment/>
      <protection locked="0"/>
    </xf>
    <xf numFmtId="3" fontId="1" fillId="0" borderId="0" xfId="15" applyNumberFormat="1" applyFont="1" applyAlignment="1">
      <alignment horizontal="right"/>
    </xf>
    <xf numFmtId="3" fontId="4" fillId="0" borderId="0" xfId="15" applyNumberFormat="1" applyFont="1" applyAlignment="1">
      <alignment horizontal="right"/>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3" fontId="1" fillId="0" borderId="0" xfId="19" applyNumberFormat="1" applyFont="1">
      <alignment/>
      <protection/>
    </xf>
    <xf numFmtId="0" fontId="2" fillId="0" borderId="0" xfId="0" applyFont="1" applyAlignment="1" quotePrefix="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1" fontId="4" fillId="0" borderId="0" xfId="15" applyNumberFormat="1" applyFont="1" applyAlignment="1" applyProtection="1">
      <alignment/>
      <protection/>
    </xf>
    <xf numFmtId="3" fontId="4" fillId="0" borderId="0" xfId="0" applyNumberFormat="1" applyFont="1" applyAlignment="1" applyProtection="1">
      <alignment/>
      <protection locked="0"/>
    </xf>
    <xf numFmtId="0" fontId="2"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49" fontId="1" fillId="0" borderId="0" xfId="0" applyNumberFormat="1" applyFont="1" applyAlignment="1" applyProtection="1">
      <alignment vertical="top" wrapText="1"/>
      <protection locked="0"/>
    </xf>
  </cellXfs>
  <cellStyles count="7">
    <cellStyle name="Normal" xfId="0"/>
    <cellStyle name="Comma" xfId="15"/>
    <cellStyle name="Comma [0]" xfId="16"/>
    <cellStyle name="Currency" xfId="17"/>
    <cellStyle name="Currency [0]" xfId="18"/>
    <cellStyle name="Normal_DHP Summary O&amp;M"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9"/>
  <sheetViews>
    <sheetView tabSelected="1" view="pageBreakPreview" zoomScale="50" zoomScaleNormal="50" zoomScaleSheetLayoutView="50" workbookViewId="0" topLeftCell="B88">
      <selection activeCell="K103" sqref="K103"/>
    </sheetView>
  </sheetViews>
  <sheetFormatPr defaultColWidth="9.140625" defaultRowHeight="12.75"/>
  <cols>
    <col min="1" max="1" width="4.7109375" style="5" customWidth="1"/>
    <col min="2" max="2" width="5.7109375" style="5" customWidth="1"/>
    <col min="3" max="5" width="9.7109375" style="5" customWidth="1"/>
    <col min="6" max="6" width="12.7109375" style="5" customWidth="1"/>
    <col min="7" max="7" width="16.7109375" style="5" customWidth="1"/>
    <col min="8" max="14" width="20.7109375" style="5" customWidth="1"/>
    <col min="15" max="16" width="11.28125" style="5" bestFit="1" customWidth="1"/>
    <col min="17" max="20" width="9.140625" style="5" customWidth="1"/>
    <col min="21" max="21" width="2.00390625" style="5" customWidth="1"/>
    <col min="22" max="16384" width="9.140625" style="5" customWidth="1"/>
  </cols>
  <sheetData>
    <row r="1" spans="1:14" ht="16.5">
      <c r="A1" s="1" t="s">
        <v>83</v>
      </c>
      <c r="B1" s="2"/>
      <c r="C1" s="2"/>
      <c r="D1" s="4"/>
      <c r="E1" s="4"/>
      <c r="F1" s="4"/>
      <c r="G1" s="4"/>
      <c r="H1" s="4"/>
      <c r="I1" s="4"/>
      <c r="J1" s="4"/>
      <c r="K1" s="4"/>
      <c r="L1" s="4"/>
      <c r="M1" s="4"/>
      <c r="N1" s="4"/>
    </row>
    <row r="2" spans="1:14" ht="15.75" customHeight="1">
      <c r="A2" s="4"/>
      <c r="B2" s="4"/>
      <c r="C2" s="4"/>
      <c r="D2" s="4"/>
      <c r="E2" s="4"/>
      <c r="F2" s="4"/>
      <c r="G2" s="4"/>
      <c r="H2" s="4"/>
      <c r="I2" s="4"/>
      <c r="J2" s="4"/>
      <c r="K2" s="4"/>
      <c r="L2" s="4"/>
      <c r="M2" s="4"/>
      <c r="N2" s="4"/>
    </row>
    <row r="3" spans="1:14" ht="11.25" customHeight="1">
      <c r="A3" s="68" t="s">
        <v>126</v>
      </c>
      <c r="B3" s="69"/>
      <c r="C3" s="69"/>
      <c r="D3" s="69"/>
      <c r="E3" s="69"/>
      <c r="F3" s="69"/>
      <c r="G3" s="69"/>
      <c r="H3" s="69"/>
      <c r="I3" s="69"/>
      <c r="J3" s="69"/>
      <c r="K3" s="69"/>
      <c r="L3" s="69"/>
      <c r="M3" s="69"/>
      <c r="N3" s="4"/>
    </row>
    <row r="4" spans="1:14" ht="15.75">
      <c r="A4" s="69"/>
      <c r="B4" s="69"/>
      <c r="C4" s="69"/>
      <c r="D4" s="69"/>
      <c r="E4" s="69"/>
      <c r="F4" s="69"/>
      <c r="G4" s="69"/>
      <c r="H4" s="69"/>
      <c r="I4" s="69"/>
      <c r="J4" s="69"/>
      <c r="K4" s="69"/>
      <c r="L4" s="69"/>
      <c r="M4" s="69"/>
      <c r="N4" s="4"/>
    </row>
    <row r="5" spans="1:14" ht="15.75">
      <c r="A5" s="69"/>
      <c r="B5" s="69"/>
      <c r="C5" s="69"/>
      <c r="D5" s="69"/>
      <c r="E5" s="69"/>
      <c r="F5" s="69"/>
      <c r="G5" s="69"/>
      <c r="H5" s="69"/>
      <c r="I5" s="69"/>
      <c r="J5" s="69"/>
      <c r="K5" s="69"/>
      <c r="L5" s="69"/>
      <c r="M5" s="69"/>
      <c r="N5" s="4"/>
    </row>
    <row r="6" spans="1:14" ht="21.75" customHeight="1">
      <c r="A6" s="69"/>
      <c r="B6" s="69"/>
      <c r="C6" s="69"/>
      <c r="D6" s="69"/>
      <c r="E6" s="69"/>
      <c r="F6" s="69"/>
      <c r="G6" s="69"/>
      <c r="H6" s="69"/>
      <c r="I6" s="69"/>
      <c r="J6" s="69"/>
      <c r="K6" s="69"/>
      <c r="L6" s="69"/>
      <c r="M6" s="69"/>
      <c r="N6" s="4"/>
    </row>
    <row r="7" spans="1:14" ht="15.75" customHeight="1">
      <c r="A7" s="71" t="s">
        <v>129</v>
      </c>
      <c r="B7" s="73"/>
      <c r="C7" s="73"/>
      <c r="D7" s="73"/>
      <c r="E7" s="73"/>
      <c r="F7" s="73"/>
      <c r="G7" s="73"/>
      <c r="H7" s="73"/>
      <c r="I7" s="73"/>
      <c r="J7" s="73"/>
      <c r="K7" s="73"/>
      <c r="L7" s="73"/>
      <c r="M7" s="73"/>
      <c r="N7" s="4"/>
    </row>
    <row r="8" spans="1:14" ht="15.75" customHeight="1">
      <c r="A8" s="73"/>
      <c r="B8" s="73"/>
      <c r="C8" s="73"/>
      <c r="D8" s="73"/>
      <c r="E8" s="73"/>
      <c r="F8" s="73"/>
      <c r="G8" s="73"/>
      <c r="H8" s="73"/>
      <c r="I8" s="73"/>
      <c r="J8" s="73"/>
      <c r="K8" s="73"/>
      <c r="L8" s="73"/>
      <c r="M8" s="73"/>
      <c r="N8" s="4"/>
    </row>
    <row r="9" spans="1:14" ht="15.75" customHeight="1">
      <c r="A9" s="73"/>
      <c r="B9" s="73"/>
      <c r="C9" s="73"/>
      <c r="D9" s="73"/>
      <c r="E9" s="73"/>
      <c r="F9" s="73"/>
      <c r="G9" s="73"/>
      <c r="H9" s="73"/>
      <c r="I9" s="73"/>
      <c r="J9" s="73"/>
      <c r="K9" s="73"/>
      <c r="L9" s="73"/>
      <c r="M9" s="73"/>
      <c r="N9" s="4"/>
    </row>
    <row r="10" spans="1:14" ht="15.75" customHeight="1">
      <c r="A10" s="57"/>
      <c r="B10" s="57"/>
      <c r="C10" s="57"/>
      <c r="D10" s="57"/>
      <c r="E10" s="57"/>
      <c r="F10" s="57"/>
      <c r="G10" s="57"/>
      <c r="H10" s="57"/>
      <c r="I10" s="57"/>
      <c r="J10" s="57"/>
      <c r="K10" s="57"/>
      <c r="L10" s="57"/>
      <c r="M10" s="57"/>
      <c r="N10" s="4"/>
    </row>
    <row r="11" spans="1:14" ht="15.75" customHeight="1">
      <c r="A11" s="71" t="s">
        <v>122</v>
      </c>
      <c r="B11" s="73"/>
      <c r="C11" s="73"/>
      <c r="D11" s="73"/>
      <c r="E11" s="73"/>
      <c r="F11" s="73"/>
      <c r="G11" s="73"/>
      <c r="H11" s="73"/>
      <c r="I11" s="73"/>
      <c r="J11" s="73"/>
      <c r="K11" s="73"/>
      <c r="L11" s="73"/>
      <c r="M11" s="73"/>
      <c r="N11" s="4"/>
    </row>
    <row r="12" spans="1:14" ht="15.75" customHeight="1">
      <c r="A12" s="73"/>
      <c r="B12" s="73"/>
      <c r="C12" s="73"/>
      <c r="D12" s="73"/>
      <c r="E12" s="73"/>
      <c r="F12" s="73"/>
      <c r="G12" s="73"/>
      <c r="H12" s="73"/>
      <c r="I12" s="73"/>
      <c r="J12" s="73"/>
      <c r="K12" s="73"/>
      <c r="L12" s="73"/>
      <c r="M12" s="73"/>
      <c r="N12" s="4"/>
    </row>
    <row r="13" spans="1:14" ht="15.75" customHeight="1">
      <c r="A13" s="73"/>
      <c r="B13" s="73"/>
      <c r="C13" s="73"/>
      <c r="D13" s="73"/>
      <c r="E13" s="73"/>
      <c r="F13" s="73"/>
      <c r="G13" s="73"/>
      <c r="H13" s="73"/>
      <c r="I13" s="73"/>
      <c r="J13" s="73"/>
      <c r="K13" s="73"/>
      <c r="L13" s="73"/>
      <c r="M13" s="73"/>
      <c r="N13" s="4"/>
    </row>
    <row r="14" spans="1:14" ht="15.75" customHeight="1">
      <c r="A14" s="57"/>
      <c r="B14" s="57"/>
      <c r="C14" s="57"/>
      <c r="D14" s="57"/>
      <c r="E14" s="57"/>
      <c r="F14" s="57"/>
      <c r="G14" s="57"/>
      <c r="H14" s="57"/>
      <c r="I14" s="57"/>
      <c r="J14" s="57"/>
      <c r="K14" s="57"/>
      <c r="L14" s="57"/>
      <c r="M14" s="57"/>
      <c r="N14" s="4"/>
    </row>
    <row r="15" spans="1:14" ht="15.75" customHeight="1">
      <c r="A15" s="71" t="s">
        <v>121</v>
      </c>
      <c r="B15" s="72"/>
      <c r="C15" s="72"/>
      <c r="D15" s="72"/>
      <c r="E15" s="72"/>
      <c r="F15" s="72"/>
      <c r="G15" s="72"/>
      <c r="H15" s="72"/>
      <c r="I15" s="72"/>
      <c r="J15" s="72"/>
      <c r="K15" s="72"/>
      <c r="L15" s="72"/>
      <c r="M15" s="72"/>
      <c r="N15" s="4"/>
    </row>
    <row r="16" spans="1:14" ht="15.75" customHeight="1">
      <c r="A16" s="72"/>
      <c r="B16" s="72"/>
      <c r="C16" s="72"/>
      <c r="D16" s="72"/>
      <c r="E16" s="72"/>
      <c r="F16" s="72"/>
      <c r="G16" s="72"/>
      <c r="H16" s="72"/>
      <c r="I16" s="72"/>
      <c r="J16" s="72"/>
      <c r="K16" s="72"/>
      <c r="L16" s="72"/>
      <c r="M16" s="72"/>
      <c r="N16" s="4"/>
    </row>
    <row r="17" spans="1:14" ht="15.75" customHeight="1">
      <c r="A17" s="57"/>
      <c r="B17" s="57"/>
      <c r="C17" s="57"/>
      <c r="D17" s="57"/>
      <c r="E17" s="57"/>
      <c r="F17" s="57"/>
      <c r="G17" s="57"/>
      <c r="H17" s="57"/>
      <c r="I17" s="57"/>
      <c r="J17" s="57"/>
      <c r="K17" s="57"/>
      <c r="L17" s="57"/>
      <c r="M17" s="57"/>
      <c r="N17" s="4"/>
    </row>
    <row r="18" spans="1:14" ht="12.75" customHeight="1">
      <c r="A18" s="68" t="s">
        <v>116</v>
      </c>
      <c r="B18" s="69"/>
      <c r="C18" s="69"/>
      <c r="D18" s="69"/>
      <c r="E18" s="69"/>
      <c r="F18" s="69"/>
      <c r="G18" s="69"/>
      <c r="H18" s="69"/>
      <c r="I18" s="69"/>
      <c r="J18" s="69"/>
      <c r="K18" s="69"/>
      <c r="L18" s="69"/>
      <c r="M18" s="69"/>
      <c r="N18" s="4"/>
    </row>
    <row r="19" spans="1:14" ht="15.75">
      <c r="A19" s="69"/>
      <c r="B19" s="69"/>
      <c r="C19" s="69"/>
      <c r="D19" s="69"/>
      <c r="E19" s="69"/>
      <c r="F19" s="69"/>
      <c r="G19" s="69"/>
      <c r="H19" s="69"/>
      <c r="I19" s="69"/>
      <c r="J19" s="69"/>
      <c r="K19" s="69"/>
      <c r="L19" s="69"/>
      <c r="M19" s="69"/>
      <c r="N19" s="4"/>
    </row>
    <row r="20" spans="1:14" ht="15.75">
      <c r="A20" s="69"/>
      <c r="B20" s="69"/>
      <c r="C20" s="69"/>
      <c r="D20" s="69"/>
      <c r="E20" s="69"/>
      <c r="F20" s="69"/>
      <c r="G20" s="69"/>
      <c r="H20" s="69"/>
      <c r="I20" s="69"/>
      <c r="J20" s="69"/>
      <c r="K20" s="69"/>
      <c r="L20" s="69"/>
      <c r="M20" s="69"/>
      <c r="N20" s="4"/>
    </row>
    <row r="21" spans="1:14" ht="15.75">
      <c r="A21" s="69"/>
      <c r="B21" s="69"/>
      <c r="C21" s="69"/>
      <c r="D21" s="69"/>
      <c r="E21" s="69"/>
      <c r="F21" s="69"/>
      <c r="G21" s="69"/>
      <c r="H21" s="69"/>
      <c r="I21" s="69"/>
      <c r="J21" s="69"/>
      <c r="K21" s="69"/>
      <c r="L21" s="69"/>
      <c r="M21" s="69"/>
      <c r="N21" s="4"/>
    </row>
    <row r="22" spans="1:14" ht="15.75">
      <c r="A22" s="69"/>
      <c r="B22" s="69"/>
      <c r="C22" s="69"/>
      <c r="D22" s="69"/>
      <c r="E22" s="69"/>
      <c r="F22" s="69"/>
      <c r="G22" s="69"/>
      <c r="H22" s="69"/>
      <c r="I22" s="69"/>
      <c r="J22" s="69"/>
      <c r="K22" s="69"/>
      <c r="L22" s="69"/>
      <c r="M22" s="69"/>
      <c r="N22" s="4"/>
    </row>
    <row r="23" spans="1:14" ht="17.25" customHeight="1">
      <c r="A23" s="69"/>
      <c r="B23" s="69"/>
      <c r="C23" s="69"/>
      <c r="D23" s="69"/>
      <c r="E23" s="69"/>
      <c r="F23" s="69"/>
      <c r="G23" s="69"/>
      <c r="H23" s="69"/>
      <c r="I23" s="69"/>
      <c r="J23" s="69"/>
      <c r="K23" s="69"/>
      <c r="L23" s="69"/>
      <c r="M23" s="69"/>
      <c r="N23" s="4"/>
    </row>
    <row r="24" spans="1:13" ht="15.75">
      <c r="A24" s="69"/>
      <c r="B24" s="69"/>
      <c r="C24" s="69"/>
      <c r="D24" s="69"/>
      <c r="E24" s="69"/>
      <c r="F24" s="69"/>
      <c r="G24" s="69"/>
      <c r="H24" s="69"/>
      <c r="I24" s="69"/>
      <c r="J24" s="69"/>
      <c r="K24" s="69"/>
      <c r="L24" s="69"/>
      <c r="M24" s="69"/>
    </row>
    <row r="25" spans="1:13" ht="15.75">
      <c r="A25" s="69"/>
      <c r="B25" s="69"/>
      <c r="C25" s="69"/>
      <c r="D25" s="69"/>
      <c r="E25" s="69"/>
      <c r="F25" s="69"/>
      <c r="G25" s="69"/>
      <c r="H25" s="69"/>
      <c r="I25" s="69"/>
      <c r="J25" s="69"/>
      <c r="K25" s="69"/>
      <c r="L25" s="69"/>
      <c r="M25" s="69"/>
    </row>
    <row r="26" spans="1:13" ht="15.75">
      <c r="A26" s="69"/>
      <c r="B26" s="69"/>
      <c r="C26" s="69"/>
      <c r="D26" s="69"/>
      <c r="E26" s="69"/>
      <c r="F26" s="69"/>
      <c r="G26" s="69"/>
      <c r="H26" s="69"/>
      <c r="I26" s="69"/>
      <c r="J26" s="69"/>
      <c r="K26" s="69"/>
      <c r="L26" s="69"/>
      <c r="M26" s="69"/>
    </row>
    <row r="27" spans="1:13" ht="15.75">
      <c r="A27" s="69"/>
      <c r="B27" s="69"/>
      <c r="C27" s="69"/>
      <c r="D27" s="69"/>
      <c r="E27" s="69"/>
      <c r="F27" s="69"/>
      <c r="G27" s="69"/>
      <c r="H27" s="69"/>
      <c r="I27" s="69"/>
      <c r="J27" s="69"/>
      <c r="K27" s="69"/>
      <c r="L27" s="69"/>
      <c r="M27" s="69"/>
    </row>
    <row r="28" spans="1:13" ht="15.75">
      <c r="A28" s="69"/>
      <c r="B28" s="69"/>
      <c r="C28" s="69"/>
      <c r="D28" s="69"/>
      <c r="E28" s="69"/>
      <c r="F28" s="69"/>
      <c r="G28" s="69"/>
      <c r="H28" s="69"/>
      <c r="I28" s="69"/>
      <c r="J28" s="69"/>
      <c r="K28" s="69"/>
      <c r="L28" s="69"/>
      <c r="M28" s="69"/>
    </row>
    <row r="29" spans="1:13" ht="15.75">
      <c r="A29" s="69"/>
      <c r="B29" s="69"/>
      <c r="C29" s="69"/>
      <c r="D29" s="69"/>
      <c r="E29" s="69"/>
      <c r="F29" s="69"/>
      <c r="G29" s="69"/>
      <c r="H29" s="69"/>
      <c r="I29" s="69"/>
      <c r="J29" s="69"/>
      <c r="K29" s="69"/>
      <c r="L29" s="69"/>
      <c r="M29" s="69"/>
    </row>
    <row r="30" spans="1:13" ht="15.75">
      <c r="A30" s="25"/>
      <c r="B30" s="25"/>
      <c r="C30" s="25"/>
      <c r="D30" s="25"/>
      <c r="E30" s="25"/>
      <c r="F30" s="25"/>
      <c r="G30" s="25"/>
      <c r="H30" s="25"/>
      <c r="I30" s="25"/>
      <c r="J30" s="25"/>
      <c r="K30" s="25"/>
      <c r="L30" s="25"/>
      <c r="M30" s="25"/>
    </row>
    <row r="31" spans="1:13" ht="15.75">
      <c r="A31" s="25"/>
      <c r="B31" s="25"/>
      <c r="C31" s="25"/>
      <c r="D31" s="25"/>
      <c r="E31" s="25"/>
      <c r="F31" s="25"/>
      <c r="G31" s="25"/>
      <c r="H31" s="25"/>
      <c r="I31" s="25"/>
      <c r="J31" s="25"/>
      <c r="K31" s="25"/>
      <c r="L31" s="25"/>
      <c r="M31" s="25"/>
    </row>
    <row r="32" spans="1:12" ht="16.5">
      <c r="A32" s="2" t="s">
        <v>51</v>
      </c>
      <c r="B32" s="1"/>
      <c r="C32" s="1"/>
      <c r="D32" s="4"/>
      <c r="E32" s="4"/>
      <c r="F32" s="4"/>
      <c r="G32" s="4"/>
      <c r="H32" s="4"/>
      <c r="I32" s="4"/>
      <c r="J32" s="4"/>
      <c r="K32" s="4"/>
      <c r="L32" s="4"/>
    </row>
    <row r="33" spans="1:12" ht="15.75">
      <c r="A33" s="4"/>
      <c r="B33" s="4"/>
      <c r="C33" s="4"/>
      <c r="D33" s="4"/>
      <c r="E33" s="4"/>
      <c r="F33" s="4"/>
      <c r="G33" s="4"/>
      <c r="H33" s="4"/>
      <c r="I33" s="4"/>
      <c r="J33" s="4"/>
      <c r="K33" s="4"/>
      <c r="L33" s="4"/>
    </row>
    <row r="34" spans="2:7" ht="16.5">
      <c r="B34" s="3" t="s">
        <v>52</v>
      </c>
      <c r="C34" s="4"/>
      <c r="E34" s="4"/>
      <c r="F34" s="4"/>
      <c r="G34" s="4"/>
    </row>
    <row r="35" spans="1:11" ht="15.75">
      <c r="A35" s="4"/>
      <c r="B35" s="4"/>
      <c r="C35" s="4"/>
      <c r="D35" s="4"/>
      <c r="E35" s="4"/>
      <c r="F35" s="4"/>
      <c r="G35" s="4"/>
      <c r="I35" s="6" t="s">
        <v>84</v>
      </c>
      <c r="J35" s="7"/>
      <c r="K35" s="6"/>
    </row>
    <row r="36" spans="1:12" ht="15.75">
      <c r="A36" s="4"/>
      <c r="E36" s="4"/>
      <c r="F36" s="4"/>
      <c r="G36" s="4"/>
      <c r="H36" s="8" t="s">
        <v>76</v>
      </c>
      <c r="I36" s="8" t="s">
        <v>19</v>
      </c>
      <c r="J36" s="8"/>
      <c r="K36" s="8" t="s">
        <v>20</v>
      </c>
      <c r="L36" s="8" t="s">
        <v>85</v>
      </c>
    </row>
    <row r="37" spans="1:12" ht="14.25" customHeight="1">
      <c r="A37" s="4"/>
      <c r="E37" s="4"/>
      <c r="F37" s="4"/>
      <c r="G37" s="4"/>
      <c r="H37" s="9" t="s">
        <v>0</v>
      </c>
      <c r="I37" s="9" t="s">
        <v>1</v>
      </c>
      <c r="J37" s="9" t="s">
        <v>22</v>
      </c>
      <c r="K37" s="9" t="s">
        <v>2</v>
      </c>
      <c r="L37" s="9" t="s">
        <v>2</v>
      </c>
    </row>
    <row r="38" spans="1:12" ht="15.75">
      <c r="A38" s="10" t="s">
        <v>17</v>
      </c>
      <c r="C38" s="4"/>
      <c r="D38" s="4"/>
      <c r="E38" s="4"/>
      <c r="F38" s="4"/>
      <c r="G38" s="4"/>
      <c r="H38" s="29">
        <v>3138266</v>
      </c>
      <c r="I38" s="29">
        <v>3444027</v>
      </c>
      <c r="J38" s="29">
        <v>3464027</v>
      </c>
      <c r="K38" s="29">
        <v>3460255</v>
      </c>
      <c r="L38" s="30">
        <v>2572596</v>
      </c>
    </row>
    <row r="39" spans="1:12" ht="15.75">
      <c r="A39" s="10" t="s">
        <v>18</v>
      </c>
      <c r="C39" s="4"/>
      <c r="D39" s="4"/>
      <c r="E39" s="4"/>
      <c r="F39" s="4"/>
      <c r="G39" s="4"/>
      <c r="H39" s="29">
        <v>283513</v>
      </c>
      <c r="I39" s="29">
        <v>287571</v>
      </c>
      <c r="J39" s="29">
        <v>272763</v>
      </c>
      <c r="K39" s="29">
        <v>287399</v>
      </c>
      <c r="L39" s="30">
        <v>225849</v>
      </c>
    </row>
    <row r="40" spans="1:12" ht="15.75">
      <c r="A40" s="60" t="s">
        <v>118</v>
      </c>
      <c r="B40" s="50"/>
      <c r="C40" s="50"/>
      <c r="D40" s="50"/>
      <c r="E40" s="4"/>
      <c r="F40" s="4"/>
      <c r="G40" s="4"/>
      <c r="H40" s="29">
        <v>0</v>
      </c>
      <c r="I40" s="29">
        <v>0</v>
      </c>
      <c r="J40" s="29">
        <v>0</v>
      </c>
      <c r="K40" s="29">
        <v>0</v>
      </c>
      <c r="L40" s="30">
        <v>1386355</v>
      </c>
    </row>
    <row r="41" spans="1:12" ht="15.75">
      <c r="A41" s="60" t="s">
        <v>119</v>
      </c>
      <c r="B41" s="50"/>
      <c r="C41" s="50"/>
      <c r="D41" s="50"/>
      <c r="E41" s="4"/>
      <c r="F41" s="4"/>
      <c r="G41" s="4"/>
      <c r="H41" s="29">
        <v>0</v>
      </c>
      <c r="I41" s="29">
        <v>0</v>
      </c>
      <c r="J41" s="29">
        <v>0</v>
      </c>
      <c r="K41" s="29">
        <v>0</v>
      </c>
      <c r="L41" s="30">
        <v>82194</v>
      </c>
    </row>
    <row r="42" spans="1:12" ht="15.75">
      <c r="A42" s="10" t="s">
        <v>23</v>
      </c>
      <c r="C42" s="4"/>
      <c r="D42" s="4"/>
      <c r="E42" s="4"/>
      <c r="F42" s="4"/>
      <c r="G42" s="4"/>
      <c r="H42" s="29">
        <v>170545</v>
      </c>
      <c r="I42" s="29">
        <v>178235</v>
      </c>
      <c r="J42" s="29">
        <v>178235</v>
      </c>
      <c r="K42" s="29">
        <v>178407</v>
      </c>
      <c r="L42" s="30">
        <v>188311</v>
      </c>
    </row>
    <row r="43" spans="1:12" ht="16.5">
      <c r="A43" s="10" t="s">
        <v>24</v>
      </c>
      <c r="C43" s="2"/>
      <c r="D43" s="4"/>
      <c r="E43" s="4"/>
      <c r="F43" s="4"/>
      <c r="G43" s="4"/>
      <c r="H43" s="51">
        <v>43994</v>
      </c>
      <c r="I43" s="51">
        <v>45330</v>
      </c>
      <c r="J43" s="51">
        <v>43741</v>
      </c>
      <c r="K43" s="51">
        <v>43986</v>
      </c>
      <c r="L43" s="38">
        <v>46835</v>
      </c>
    </row>
    <row r="44" spans="1:12" ht="15.75" customHeight="1">
      <c r="A44" s="4"/>
      <c r="B44" s="4" t="s">
        <v>21</v>
      </c>
      <c r="D44" s="4"/>
      <c r="E44" s="4"/>
      <c r="F44" s="4"/>
      <c r="G44" s="4"/>
      <c r="H44" s="29">
        <f>SUM(H38:H43)</f>
        <v>3636318</v>
      </c>
      <c r="I44" s="29">
        <f>SUM(I38:I43)</f>
        <v>3955163</v>
      </c>
      <c r="J44" s="29">
        <f>SUM(J38:J43)</f>
        <v>3958766</v>
      </c>
      <c r="K44" s="29">
        <f>SUM(K38:K43)</f>
        <v>3970047</v>
      </c>
      <c r="L44" s="29">
        <f>SUM(L38:L43)</f>
        <v>4502140</v>
      </c>
    </row>
    <row r="45" spans="1:12" ht="15.75" customHeight="1">
      <c r="A45" s="4"/>
      <c r="B45" s="4"/>
      <c r="D45" s="4"/>
      <c r="E45" s="4"/>
      <c r="F45" s="4"/>
      <c r="G45" s="4"/>
      <c r="H45" s="29"/>
      <c r="I45" s="29"/>
      <c r="J45" s="29"/>
      <c r="K45" s="29"/>
      <c r="L45" s="29"/>
    </row>
    <row r="46" spans="1:12" ht="15.75" customHeight="1">
      <c r="A46" s="4"/>
      <c r="B46" s="4" t="s">
        <v>120</v>
      </c>
      <c r="D46" s="4"/>
      <c r="E46" s="4"/>
      <c r="F46" s="4"/>
      <c r="G46" s="4"/>
      <c r="H46" s="29"/>
      <c r="I46" s="29"/>
      <c r="J46" s="29"/>
      <c r="K46" s="29"/>
      <c r="L46" s="29"/>
    </row>
    <row r="47" spans="1:12" ht="15.75" customHeight="1">
      <c r="A47" s="4"/>
      <c r="B47" s="4"/>
      <c r="D47" s="4"/>
      <c r="E47" s="4"/>
      <c r="F47" s="4"/>
      <c r="G47" s="4"/>
      <c r="H47" s="29"/>
      <c r="I47" s="29"/>
      <c r="J47" s="29"/>
      <c r="K47" s="29"/>
      <c r="L47" s="29"/>
    </row>
    <row r="48" spans="1:12" ht="15.75" customHeight="1">
      <c r="A48" s="4"/>
      <c r="B48" s="4"/>
      <c r="D48" s="4"/>
      <c r="E48" s="4"/>
      <c r="F48" s="4"/>
      <c r="G48" s="4"/>
      <c r="H48" s="29"/>
      <c r="I48" s="29"/>
      <c r="J48" s="29"/>
      <c r="K48" s="29"/>
      <c r="L48" s="29"/>
    </row>
    <row r="49" spans="2:12" ht="16.5">
      <c r="B49" s="11" t="s">
        <v>53</v>
      </c>
      <c r="H49" s="10"/>
      <c r="I49" s="10"/>
      <c r="J49" s="10"/>
      <c r="K49" s="10"/>
      <c r="L49" s="10"/>
    </row>
    <row r="50" spans="3:12" ht="16.5">
      <c r="C50" s="11"/>
      <c r="H50" s="31" t="s">
        <v>25</v>
      </c>
      <c r="I50" s="10"/>
      <c r="J50" s="31" t="s">
        <v>25</v>
      </c>
      <c r="K50" s="10"/>
      <c r="L50" s="31"/>
    </row>
    <row r="51" spans="8:12" ht="15.75">
      <c r="H51" s="32" t="s">
        <v>86</v>
      </c>
      <c r="I51" s="10"/>
      <c r="J51" s="32" t="s">
        <v>87</v>
      </c>
      <c r="K51" s="10"/>
      <c r="L51" s="32"/>
    </row>
    <row r="52" spans="2:12" ht="15.75">
      <c r="B52" s="5" t="s">
        <v>3</v>
      </c>
      <c r="H52" s="33">
        <v>3955163</v>
      </c>
      <c r="I52" s="33"/>
      <c r="J52" s="33">
        <v>3970047</v>
      </c>
      <c r="K52" s="33"/>
      <c r="L52" s="33"/>
    </row>
    <row r="53" spans="3:13" ht="15.75">
      <c r="C53" s="5" t="s">
        <v>5</v>
      </c>
      <c r="H53" s="33">
        <v>3603</v>
      </c>
      <c r="I53" s="33"/>
      <c r="J53" s="33">
        <v>0</v>
      </c>
      <c r="K53" s="33"/>
      <c r="L53" s="33"/>
      <c r="M53" s="10"/>
    </row>
    <row r="54" spans="3:12" ht="15.75">
      <c r="C54" s="5" t="s">
        <v>26</v>
      </c>
      <c r="H54" s="33">
        <v>0</v>
      </c>
      <c r="I54" s="33"/>
      <c r="J54" s="33">
        <v>0</v>
      </c>
      <c r="K54" s="33"/>
      <c r="L54" s="33"/>
    </row>
    <row r="55" spans="3:12" ht="15.75">
      <c r="C55" s="5" t="s">
        <v>27</v>
      </c>
      <c r="H55" s="33">
        <v>0</v>
      </c>
      <c r="I55" s="33"/>
      <c r="J55" s="33">
        <v>132729</v>
      </c>
      <c r="K55" s="33"/>
      <c r="L55" s="33"/>
    </row>
    <row r="56" spans="3:12" ht="15.75">
      <c r="C56" s="5" t="s">
        <v>28</v>
      </c>
      <c r="H56" s="33">
        <v>20104</v>
      </c>
      <c r="I56" s="33"/>
      <c r="J56" s="33">
        <v>-123228</v>
      </c>
      <c r="K56" s="33"/>
      <c r="L56" s="33"/>
    </row>
    <row r="57" spans="3:12" ht="18.75">
      <c r="C57" s="5" t="s">
        <v>4</v>
      </c>
      <c r="H57" s="34">
        <v>-8823</v>
      </c>
      <c r="I57" s="33"/>
      <c r="J57" s="35">
        <v>522592</v>
      </c>
      <c r="K57" s="33"/>
      <c r="L57" s="34"/>
    </row>
    <row r="58" spans="2:12" ht="15.75">
      <c r="B58" s="24" t="s">
        <v>55</v>
      </c>
      <c r="H58" s="33">
        <f>SUM(H52:H57)</f>
        <v>3970047</v>
      </c>
      <c r="I58" s="33"/>
      <c r="J58" s="33">
        <f>SUM(J52:J57)</f>
        <v>4502140</v>
      </c>
      <c r="K58" s="33"/>
      <c r="L58" s="33"/>
    </row>
    <row r="59" ht="15.75">
      <c r="A59" s="1"/>
    </row>
    <row r="60" spans="1:12" ht="16.5">
      <c r="A60" s="4"/>
      <c r="B60" s="11" t="s">
        <v>72</v>
      </c>
      <c r="C60" s="4"/>
      <c r="D60" s="4"/>
      <c r="E60" s="4"/>
      <c r="F60" s="4"/>
      <c r="G60" s="4"/>
      <c r="H60" s="4"/>
      <c r="I60" s="4"/>
      <c r="J60" s="4"/>
      <c r="K60" s="4"/>
      <c r="L60" s="4"/>
    </row>
    <row r="61" spans="1:12" ht="16.5">
      <c r="A61" s="4"/>
      <c r="B61" s="11"/>
      <c r="C61" s="4"/>
      <c r="D61" s="4"/>
      <c r="E61" s="4"/>
      <c r="F61" s="4"/>
      <c r="G61" s="4"/>
      <c r="H61" s="4"/>
      <c r="I61" s="4"/>
      <c r="J61" s="4"/>
      <c r="K61" s="4"/>
      <c r="L61" s="4"/>
    </row>
    <row r="62" spans="1:14" ht="15.75">
      <c r="A62" s="4"/>
      <c r="B62" s="12" t="s">
        <v>34</v>
      </c>
      <c r="C62" s="4" t="s">
        <v>89</v>
      </c>
      <c r="E62" s="4"/>
      <c r="F62" s="4"/>
      <c r="G62" s="4"/>
      <c r="H62" s="4"/>
      <c r="I62" s="4"/>
      <c r="J62" s="4"/>
      <c r="K62" s="4"/>
      <c r="N62" s="10">
        <v>3955163</v>
      </c>
    </row>
    <row r="63" spans="2:14" ht="15.75">
      <c r="B63" s="13" t="s">
        <v>35</v>
      </c>
      <c r="C63" s="5" t="s">
        <v>5</v>
      </c>
      <c r="N63" s="10">
        <f>SUM(M64:M68)</f>
        <v>3603</v>
      </c>
    </row>
    <row r="64" spans="2:13" ht="15.75">
      <c r="B64" s="13"/>
      <c r="C64" s="5" t="s">
        <v>58</v>
      </c>
      <c r="D64" s="5" t="s">
        <v>97</v>
      </c>
      <c r="M64" s="10">
        <v>1000</v>
      </c>
    </row>
    <row r="65" spans="2:13" ht="15.75">
      <c r="B65" s="13"/>
      <c r="C65" s="5" t="s">
        <v>59</v>
      </c>
      <c r="D65" s="5" t="s">
        <v>100</v>
      </c>
      <c r="M65" s="10">
        <v>10000</v>
      </c>
    </row>
    <row r="66" spans="2:13" ht="15.75">
      <c r="B66" s="13"/>
      <c r="C66" s="5" t="s">
        <v>60</v>
      </c>
      <c r="D66" s="5" t="s">
        <v>101</v>
      </c>
      <c r="M66" s="10">
        <v>1000</v>
      </c>
    </row>
    <row r="67" spans="2:13" ht="15.75">
      <c r="B67" s="13"/>
      <c r="C67" s="5" t="s">
        <v>98</v>
      </c>
      <c r="D67" s="5" t="s">
        <v>117</v>
      </c>
      <c r="M67" s="10">
        <v>8000</v>
      </c>
    </row>
    <row r="68" spans="2:13" ht="15.75">
      <c r="B68" s="13"/>
      <c r="C68" s="5" t="s">
        <v>99</v>
      </c>
      <c r="D68" s="5" t="s">
        <v>102</v>
      </c>
      <c r="M68" s="10">
        <v>-16397</v>
      </c>
    </row>
    <row r="69" spans="1:24" ht="15.75">
      <c r="A69" s="1"/>
      <c r="B69" s="14" t="s">
        <v>36</v>
      </c>
      <c r="C69" s="4" t="s">
        <v>90</v>
      </c>
      <c r="E69" s="4"/>
      <c r="F69" s="4"/>
      <c r="G69" s="4"/>
      <c r="H69" s="4"/>
      <c r="I69" s="4"/>
      <c r="J69" s="4"/>
      <c r="K69" s="23"/>
      <c r="L69" s="10"/>
      <c r="N69" s="10">
        <f>SUM(N62:N68)</f>
        <v>3958766</v>
      </c>
      <c r="O69" s="10"/>
      <c r="P69" s="10"/>
      <c r="Q69" s="10"/>
      <c r="R69" s="10"/>
      <c r="S69" s="10"/>
      <c r="T69" s="10"/>
      <c r="U69" s="10"/>
      <c r="V69" s="10"/>
      <c r="W69" s="10"/>
      <c r="X69" s="10"/>
    </row>
    <row r="70" spans="1:24" ht="15.75">
      <c r="A70" s="4"/>
      <c r="B70" s="12" t="s">
        <v>37</v>
      </c>
      <c r="C70" s="4" t="s">
        <v>71</v>
      </c>
      <c r="E70" s="4"/>
      <c r="F70" s="4"/>
      <c r="G70" s="4"/>
      <c r="H70" s="4"/>
      <c r="I70" s="4"/>
      <c r="J70" s="4"/>
      <c r="K70" s="23"/>
      <c r="M70" s="10" t="s">
        <v>123</v>
      </c>
      <c r="N70" s="10">
        <v>0</v>
      </c>
      <c r="O70" s="10"/>
      <c r="P70" s="10"/>
      <c r="Q70" s="10"/>
      <c r="R70" s="10"/>
      <c r="S70" s="10"/>
      <c r="T70" s="10"/>
      <c r="U70" s="10"/>
      <c r="V70" s="10"/>
      <c r="W70" s="10"/>
      <c r="X70" s="10"/>
    </row>
    <row r="71" spans="1:24" ht="15.75">
      <c r="A71" s="4"/>
      <c r="B71" s="12" t="s">
        <v>38</v>
      </c>
      <c r="C71" s="4" t="s">
        <v>56</v>
      </c>
      <c r="E71" s="4"/>
      <c r="F71" s="4"/>
      <c r="G71" s="4"/>
      <c r="H71" s="4"/>
      <c r="I71" s="4"/>
      <c r="J71" s="4"/>
      <c r="K71" s="23"/>
      <c r="L71" s="23"/>
      <c r="M71" s="10" t="s">
        <v>123</v>
      </c>
      <c r="N71" s="10">
        <f>SUM(M72:M73)</f>
        <v>35843</v>
      </c>
      <c r="O71" s="10"/>
      <c r="P71" s="10"/>
      <c r="Q71" s="10"/>
      <c r="R71" s="10"/>
      <c r="S71" s="10"/>
      <c r="T71" s="10"/>
      <c r="U71" s="10"/>
      <c r="V71" s="10"/>
      <c r="W71" s="10"/>
      <c r="X71" s="10"/>
    </row>
    <row r="72" spans="1:24" ht="15.75">
      <c r="A72" s="4"/>
      <c r="B72" s="12"/>
      <c r="C72" s="4" t="s">
        <v>58</v>
      </c>
      <c r="D72" s="5" t="s">
        <v>128</v>
      </c>
      <c r="E72" s="4"/>
      <c r="F72" s="4"/>
      <c r="G72" s="4"/>
      <c r="H72" s="4"/>
      <c r="I72" s="4"/>
      <c r="J72" s="4"/>
      <c r="K72" s="23"/>
      <c r="M72" s="23">
        <v>25966</v>
      </c>
      <c r="N72" s="10"/>
      <c r="O72" s="10"/>
      <c r="P72" s="10"/>
      <c r="Q72" s="10"/>
      <c r="R72" s="10"/>
      <c r="S72" s="10"/>
      <c r="T72" s="10"/>
      <c r="U72" s="10"/>
      <c r="V72" s="10"/>
      <c r="W72" s="10"/>
      <c r="X72" s="10"/>
    </row>
    <row r="73" spans="1:24" ht="15.75">
      <c r="A73" s="4"/>
      <c r="B73" s="12"/>
      <c r="C73" s="4" t="s">
        <v>59</v>
      </c>
      <c r="D73" s="5" t="s">
        <v>127</v>
      </c>
      <c r="E73" s="4"/>
      <c r="F73" s="4"/>
      <c r="G73" s="4"/>
      <c r="H73" s="4"/>
      <c r="I73" s="4"/>
      <c r="J73" s="4"/>
      <c r="K73" s="23"/>
      <c r="M73" s="23">
        <v>9877</v>
      </c>
      <c r="N73" s="10"/>
      <c r="O73" s="10"/>
      <c r="P73" s="10"/>
      <c r="Q73" s="10"/>
      <c r="R73" s="10"/>
      <c r="S73" s="10"/>
      <c r="T73" s="10"/>
      <c r="U73" s="10"/>
      <c r="V73" s="10"/>
      <c r="W73" s="10"/>
      <c r="X73" s="10"/>
    </row>
    <row r="74" spans="1:24" ht="15.75">
      <c r="A74" s="1"/>
      <c r="B74" s="14" t="s">
        <v>39</v>
      </c>
      <c r="C74" s="4" t="s">
        <v>57</v>
      </c>
      <c r="E74" s="4"/>
      <c r="F74" s="4"/>
      <c r="G74" s="4"/>
      <c r="H74" s="4"/>
      <c r="I74" s="4"/>
      <c r="J74" s="4"/>
      <c r="K74" s="23"/>
      <c r="L74" s="10"/>
      <c r="M74" s="10" t="s">
        <v>123</v>
      </c>
      <c r="N74" s="10">
        <f>SUM(M75:M77)</f>
        <v>-15739</v>
      </c>
      <c r="O74" s="10"/>
      <c r="P74" s="10"/>
      <c r="Q74" s="10"/>
      <c r="R74" s="10"/>
      <c r="S74" s="10"/>
      <c r="T74" s="10"/>
      <c r="U74" s="10"/>
      <c r="V74" s="10"/>
      <c r="W74" s="10"/>
      <c r="X74" s="10"/>
    </row>
    <row r="75" spans="1:24" ht="15.75">
      <c r="A75" s="1"/>
      <c r="B75" s="14"/>
      <c r="C75" s="4" t="s">
        <v>58</v>
      </c>
      <c r="D75" s="5" t="s">
        <v>135</v>
      </c>
      <c r="E75" s="4"/>
      <c r="F75" s="4"/>
      <c r="G75" s="4"/>
      <c r="H75" s="4"/>
      <c r="I75" s="4"/>
      <c r="J75" s="4"/>
      <c r="M75" s="23">
        <v>-4106</v>
      </c>
      <c r="N75" s="10"/>
      <c r="O75" s="10"/>
      <c r="P75" s="10"/>
      <c r="Q75" s="10"/>
      <c r="R75" s="10"/>
      <c r="S75" s="10"/>
      <c r="T75" s="10"/>
      <c r="U75" s="10"/>
      <c r="V75" s="10"/>
      <c r="W75" s="10"/>
      <c r="X75" s="10"/>
    </row>
    <row r="76" spans="1:24" ht="15.75">
      <c r="A76" s="1"/>
      <c r="B76" s="14"/>
      <c r="C76" s="4" t="s">
        <v>59</v>
      </c>
      <c r="D76" s="5" t="s">
        <v>124</v>
      </c>
      <c r="E76" s="4"/>
      <c r="F76" s="4"/>
      <c r="G76" s="4"/>
      <c r="H76" s="4"/>
      <c r="I76" s="4"/>
      <c r="J76" s="4"/>
      <c r="K76" s="23"/>
      <c r="M76" s="10">
        <v>-10633</v>
      </c>
      <c r="N76" s="10"/>
      <c r="O76" s="10"/>
      <c r="P76" s="10"/>
      <c r="Q76" s="10"/>
      <c r="R76" s="10"/>
      <c r="S76" s="10"/>
      <c r="T76" s="10"/>
      <c r="U76" s="10"/>
      <c r="V76" s="10"/>
      <c r="W76" s="10"/>
      <c r="X76" s="10"/>
    </row>
    <row r="77" spans="1:24" ht="15.75">
      <c r="A77" s="1"/>
      <c r="B77" s="14"/>
      <c r="C77" s="4" t="s">
        <v>60</v>
      </c>
      <c r="D77" s="5" t="s">
        <v>125</v>
      </c>
      <c r="E77" s="4"/>
      <c r="F77" s="4"/>
      <c r="G77" s="4"/>
      <c r="H77" s="4"/>
      <c r="I77" s="4"/>
      <c r="J77" s="4"/>
      <c r="K77" s="23"/>
      <c r="M77" s="10">
        <v>-1000</v>
      </c>
      <c r="N77" s="10"/>
      <c r="O77" s="10"/>
      <c r="P77" s="10"/>
      <c r="Q77" s="10"/>
      <c r="R77" s="10"/>
      <c r="S77" s="10"/>
      <c r="T77" s="10"/>
      <c r="U77" s="10"/>
      <c r="V77" s="10"/>
      <c r="W77" s="10"/>
      <c r="X77" s="10"/>
    </row>
    <row r="78" spans="1:24" ht="15.75">
      <c r="A78" s="4"/>
      <c r="B78" s="12" t="s">
        <v>40</v>
      </c>
      <c r="C78" s="4" t="s">
        <v>29</v>
      </c>
      <c r="E78" s="4"/>
      <c r="F78" s="4"/>
      <c r="G78" s="4"/>
      <c r="H78" s="4"/>
      <c r="I78" s="4"/>
      <c r="J78" s="4"/>
      <c r="K78" s="23"/>
      <c r="L78" s="23"/>
      <c r="M78" s="10" t="s">
        <v>123</v>
      </c>
      <c r="N78" s="10">
        <v>0</v>
      </c>
      <c r="O78" s="10"/>
      <c r="P78" s="10"/>
      <c r="Q78" s="10"/>
      <c r="R78" s="10"/>
      <c r="S78" s="10"/>
      <c r="T78" s="10"/>
      <c r="U78" s="10"/>
      <c r="V78" s="10"/>
      <c r="W78" s="10"/>
      <c r="X78" s="10"/>
    </row>
    <row r="79" spans="1:24" ht="15.75">
      <c r="A79" s="4"/>
      <c r="B79" s="12" t="s">
        <v>41</v>
      </c>
      <c r="C79" s="4" t="s">
        <v>16</v>
      </c>
      <c r="E79" s="4"/>
      <c r="F79" s="4"/>
      <c r="G79" s="4"/>
      <c r="H79" s="4"/>
      <c r="I79" s="4"/>
      <c r="J79" s="4"/>
      <c r="K79" s="23"/>
      <c r="L79" s="23"/>
      <c r="M79" s="10"/>
      <c r="N79" s="10"/>
      <c r="O79" s="10"/>
      <c r="P79" s="10"/>
      <c r="Q79" s="10"/>
      <c r="R79" s="10"/>
      <c r="S79" s="10"/>
      <c r="T79" s="10"/>
      <c r="U79" s="10"/>
      <c r="V79" s="10"/>
      <c r="W79" s="10"/>
      <c r="X79" s="10"/>
    </row>
    <row r="80" spans="4:24" ht="15.75">
      <c r="D80" s="5" t="s">
        <v>58</v>
      </c>
      <c r="E80" s="5" t="s">
        <v>78</v>
      </c>
      <c r="K80" s="10"/>
      <c r="L80" s="10" t="s">
        <v>123</v>
      </c>
      <c r="M80" s="10">
        <v>0</v>
      </c>
      <c r="N80" s="10" t="s">
        <v>123</v>
      </c>
      <c r="O80" s="10"/>
      <c r="P80" s="10"/>
      <c r="Q80" s="10"/>
      <c r="R80" s="10"/>
      <c r="S80" s="10"/>
      <c r="T80" s="10"/>
      <c r="U80" s="10"/>
      <c r="V80" s="10"/>
      <c r="W80" s="10"/>
      <c r="X80" s="10"/>
    </row>
    <row r="81" spans="2:24" ht="16.5">
      <c r="B81" s="11"/>
      <c r="D81" s="5" t="s">
        <v>59</v>
      </c>
      <c r="E81" s="5" t="s">
        <v>79</v>
      </c>
      <c r="K81" s="10"/>
      <c r="L81" s="10" t="s">
        <v>123</v>
      </c>
      <c r="M81" s="10">
        <v>0</v>
      </c>
      <c r="N81" s="10" t="s">
        <v>123</v>
      </c>
      <c r="O81" s="10"/>
      <c r="P81" s="10"/>
      <c r="Q81" s="10"/>
      <c r="R81" s="10"/>
      <c r="S81" s="10"/>
      <c r="T81" s="10"/>
      <c r="U81" s="10"/>
      <c r="V81" s="10"/>
      <c r="W81" s="10"/>
      <c r="X81" s="10"/>
    </row>
    <row r="82" spans="2:24" ht="15.75">
      <c r="B82" s="13"/>
      <c r="D82" s="4" t="s">
        <v>60</v>
      </c>
      <c r="E82" s="5" t="s">
        <v>80</v>
      </c>
      <c r="K82" s="10"/>
      <c r="L82" s="10" t="s">
        <v>123</v>
      </c>
      <c r="M82" s="10">
        <f>SUM(L83:L85)</f>
        <v>8935</v>
      </c>
      <c r="N82" s="10" t="s">
        <v>123</v>
      </c>
      <c r="O82" s="10"/>
      <c r="P82" s="10"/>
      <c r="Q82" s="10"/>
      <c r="R82" s="10"/>
      <c r="S82" s="10"/>
      <c r="T82" s="10"/>
      <c r="U82" s="10"/>
      <c r="V82" s="10"/>
      <c r="W82" s="10"/>
      <c r="X82" s="10"/>
    </row>
    <row r="83" spans="2:24" ht="15.75">
      <c r="B83" s="13"/>
      <c r="D83" s="4"/>
      <c r="E83" s="43" t="s">
        <v>34</v>
      </c>
      <c r="F83" s="5" t="s">
        <v>131</v>
      </c>
      <c r="L83" s="21">
        <v>4110</v>
      </c>
      <c r="M83" s="10"/>
      <c r="N83" s="10"/>
      <c r="O83" s="10"/>
      <c r="P83" s="10"/>
      <c r="Q83" s="10"/>
      <c r="R83" s="10"/>
      <c r="S83" s="10"/>
      <c r="T83" s="10"/>
      <c r="U83" s="10"/>
      <c r="V83" s="10"/>
      <c r="W83" s="10"/>
      <c r="X83" s="10"/>
    </row>
    <row r="84" spans="2:24" ht="15.75">
      <c r="B84" s="13"/>
      <c r="D84" s="4"/>
      <c r="E84" s="43"/>
      <c r="F84" s="5" t="s">
        <v>130</v>
      </c>
      <c r="K84" s="10"/>
      <c r="L84" s="21"/>
      <c r="M84" s="10"/>
      <c r="N84" s="10"/>
      <c r="O84" s="10"/>
      <c r="P84" s="10"/>
      <c r="Q84" s="10"/>
      <c r="R84" s="10"/>
      <c r="S84" s="10"/>
      <c r="T84" s="10"/>
      <c r="U84" s="10"/>
      <c r="V84" s="10"/>
      <c r="W84" s="10"/>
      <c r="X84" s="10"/>
    </row>
    <row r="85" spans="2:24" ht="15.75">
      <c r="B85" s="13"/>
      <c r="D85" s="4"/>
      <c r="E85" s="43" t="s">
        <v>35</v>
      </c>
      <c r="F85" s="5" t="s">
        <v>133</v>
      </c>
      <c r="L85" s="21">
        <v>4825</v>
      </c>
      <c r="M85" s="10"/>
      <c r="N85" s="10"/>
      <c r="O85" s="10"/>
      <c r="P85" s="10"/>
      <c r="Q85" s="10"/>
      <c r="R85" s="10"/>
      <c r="S85" s="10"/>
      <c r="T85" s="10"/>
      <c r="U85" s="10"/>
      <c r="V85" s="10"/>
      <c r="W85" s="10"/>
      <c r="X85" s="10"/>
    </row>
    <row r="86" spans="2:24" ht="15.75">
      <c r="B86" s="13"/>
      <c r="D86" s="4"/>
      <c r="E86" s="43"/>
      <c r="F86" s="5" t="s">
        <v>132</v>
      </c>
      <c r="K86" s="10"/>
      <c r="L86" s="21"/>
      <c r="M86" s="10"/>
      <c r="N86" s="10"/>
      <c r="O86" s="10"/>
      <c r="P86" s="10"/>
      <c r="Q86" s="10"/>
      <c r="R86" s="10"/>
      <c r="S86" s="10"/>
      <c r="T86" s="10"/>
      <c r="U86" s="10"/>
      <c r="V86" s="10"/>
      <c r="W86" s="10"/>
      <c r="X86" s="10"/>
    </row>
    <row r="87" spans="2:24" ht="12.75" customHeight="1">
      <c r="B87" s="26" t="s">
        <v>42</v>
      </c>
      <c r="C87" s="5" t="s">
        <v>61</v>
      </c>
      <c r="D87" s="4"/>
      <c r="J87" s="44"/>
      <c r="K87" s="10"/>
      <c r="L87" s="10"/>
      <c r="M87" s="10" t="s">
        <v>123</v>
      </c>
      <c r="N87" s="10">
        <f>SUM(M80:M82)</f>
        <v>8935</v>
      </c>
      <c r="O87" s="10"/>
      <c r="P87" s="10"/>
      <c r="Q87" s="10"/>
      <c r="R87" s="10"/>
      <c r="S87" s="10"/>
      <c r="T87" s="10"/>
      <c r="U87" s="10"/>
      <c r="V87" s="10"/>
      <c r="W87" s="10"/>
      <c r="X87" s="10"/>
    </row>
    <row r="88" spans="2:24" ht="15.75">
      <c r="B88" s="13" t="s">
        <v>43</v>
      </c>
      <c r="C88" s="5" t="s">
        <v>30</v>
      </c>
      <c r="D88" s="4"/>
      <c r="K88" s="10"/>
      <c r="L88" s="10"/>
      <c r="M88" s="10"/>
      <c r="N88" s="10"/>
      <c r="O88" s="10"/>
      <c r="P88" s="10"/>
      <c r="Q88" s="10"/>
      <c r="R88" s="10"/>
      <c r="S88" s="10"/>
      <c r="T88" s="10"/>
      <c r="U88" s="10"/>
      <c r="V88" s="10"/>
      <c r="W88" s="10"/>
      <c r="X88" s="10"/>
    </row>
    <row r="89" spans="4:24" ht="12.75" customHeight="1">
      <c r="D89" s="5" t="s">
        <v>58</v>
      </c>
      <c r="E89" s="5" t="s">
        <v>78</v>
      </c>
      <c r="K89" s="10"/>
      <c r="L89" s="10"/>
      <c r="M89" s="10">
        <v>0</v>
      </c>
      <c r="N89" s="10" t="s">
        <v>123</v>
      </c>
      <c r="O89" s="10"/>
      <c r="P89" s="10"/>
      <c r="Q89" s="10"/>
      <c r="R89" s="10"/>
      <c r="S89" s="10"/>
      <c r="T89" s="10"/>
      <c r="U89" s="10"/>
      <c r="V89" s="10"/>
      <c r="W89" s="10"/>
      <c r="X89" s="10"/>
    </row>
    <row r="90" spans="1:24" ht="13.5" customHeight="1">
      <c r="A90" s="16"/>
      <c r="B90" s="15"/>
      <c r="C90" s="16"/>
      <c r="D90" s="5" t="s">
        <v>59</v>
      </c>
      <c r="E90" s="5" t="s">
        <v>79</v>
      </c>
      <c r="I90" s="16"/>
      <c r="J90" s="16"/>
      <c r="K90" s="27"/>
      <c r="L90" s="27"/>
      <c r="M90" s="10">
        <f>L91</f>
        <v>-17758</v>
      </c>
      <c r="N90" s="10" t="s">
        <v>123</v>
      </c>
      <c r="O90" s="10"/>
      <c r="P90" s="10"/>
      <c r="Q90" s="10"/>
      <c r="R90" s="10"/>
      <c r="S90" s="10"/>
      <c r="T90" s="10"/>
      <c r="U90" s="10"/>
      <c r="V90" s="10"/>
      <c r="W90" s="10"/>
      <c r="X90" s="10"/>
    </row>
    <row r="91" spans="1:24" ht="15.75" customHeight="1">
      <c r="A91" s="16"/>
      <c r="B91" s="15"/>
      <c r="C91" s="16"/>
      <c r="E91" s="5">
        <v>1</v>
      </c>
      <c r="F91" s="5" t="s">
        <v>115</v>
      </c>
      <c r="I91" s="16"/>
      <c r="J91" s="16"/>
      <c r="K91" s="27"/>
      <c r="L91" s="10">
        <v>-17758</v>
      </c>
      <c r="M91" s="27" t="s">
        <v>123</v>
      </c>
      <c r="N91" s="10"/>
      <c r="O91" s="10"/>
      <c r="P91" s="10"/>
      <c r="Q91" s="10"/>
      <c r="R91" s="10"/>
      <c r="S91" s="10"/>
      <c r="T91" s="10"/>
      <c r="U91" s="10"/>
      <c r="V91" s="10"/>
      <c r="W91" s="10"/>
      <c r="X91" s="10"/>
    </row>
    <row r="92" spans="1:24" ht="15.75" customHeight="1">
      <c r="A92" s="16"/>
      <c r="B92" s="16"/>
      <c r="C92" s="16"/>
      <c r="D92" s="4" t="s">
        <v>60</v>
      </c>
      <c r="E92" s="5" t="s">
        <v>81</v>
      </c>
      <c r="I92" s="16"/>
      <c r="K92" s="27"/>
      <c r="L92" s="10" t="s">
        <v>123</v>
      </c>
      <c r="M92" s="10">
        <v>0</v>
      </c>
      <c r="N92" s="10" t="s">
        <v>123</v>
      </c>
      <c r="O92" s="10"/>
      <c r="P92" s="10"/>
      <c r="Q92" s="10"/>
      <c r="R92" s="10"/>
      <c r="S92" s="10"/>
      <c r="T92" s="10"/>
      <c r="U92" s="10"/>
      <c r="V92" s="10"/>
      <c r="W92" s="10"/>
      <c r="X92" s="10"/>
    </row>
    <row r="93" spans="2:24" ht="15.75">
      <c r="B93" s="13" t="s">
        <v>44</v>
      </c>
      <c r="C93" s="5" t="s">
        <v>62</v>
      </c>
      <c r="J93" s="27"/>
      <c r="K93" s="10"/>
      <c r="L93" s="27"/>
      <c r="N93" s="10">
        <f>SUM(M89:M92)</f>
        <v>-17758</v>
      </c>
      <c r="O93" s="10"/>
      <c r="P93" s="10"/>
      <c r="Q93" s="10"/>
      <c r="R93" s="10"/>
      <c r="S93" s="10"/>
      <c r="T93" s="10"/>
      <c r="U93" s="10"/>
      <c r="V93" s="10"/>
      <c r="W93" s="10"/>
      <c r="X93" s="10"/>
    </row>
    <row r="94" spans="2:24" ht="15.75">
      <c r="B94" s="13" t="s">
        <v>45</v>
      </c>
      <c r="C94" s="5" t="s">
        <v>91</v>
      </c>
      <c r="K94" s="10"/>
      <c r="L94" s="10"/>
      <c r="M94" s="10" t="s">
        <v>123</v>
      </c>
      <c r="N94" s="10">
        <f>SUM(N69:N93)</f>
        <v>3970047</v>
      </c>
      <c r="O94" s="10"/>
      <c r="P94" s="10"/>
      <c r="Q94" s="10"/>
      <c r="R94" s="10"/>
      <c r="S94" s="10"/>
      <c r="T94" s="10"/>
      <c r="U94" s="10"/>
      <c r="V94" s="10"/>
      <c r="W94" s="10"/>
      <c r="X94" s="10"/>
    </row>
    <row r="95" spans="2:24" ht="15.75">
      <c r="B95" s="13"/>
      <c r="K95" s="10"/>
      <c r="L95" s="10"/>
      <c r="M95" s="10"/>
      <c r="N95" s="10"/>
      <c r="O95" s="10"/>
      <c r="P95" s="10"/>
      <c r="Q95" s="10"/>
      <c r="R95" s="10"/>
      <c r="S95" s="10"/>
      <c r="T95" s="10"/>
      <c r="U95" s="10"/>
      <c r="V95" s="10"/>
      <c r="W95" s="10"/>
      <c r="X95" s="10"/>
    </row>
    <row r="96" spans="2:24" ht="15.75">
      <c r="B96" s="13"/>
      <c r="K96" s="10"/>
      <c r="L96" s="10"/>
      <c r="M96" s="10"/>
      <c r="N96" s="10"/>
      <c r="O96" s="10"/>
      <c r="P96" s="10"/>
      <c r="Q96" s="10"/>
      <c r="R96" s="10"/>
      <c r="S96" s="10"/>
      <c r="T96" s="10"/>
      <c r="U96" s="10"/>
      <c r="V96" s="10"/>
      <c r="W96" s="10"/>
      <c r="X96" s="10"/>
    </row>
    <row r="97" spans="2:24" ht="15.75">
      <c r="B97" s="13" t="s">
        <v>63</v>
      </c>
      <c r="C97" s="5" t="s">
        <v>29</v>
      </c>
      <c r="K97" s="10"/>
      <c r="N97" s="10">
        <v>132729</v>
      </c>
      <c r="O97" s="10"/>
      <c r="P97" s="10"/>
      <c r="Q97" s="10"/>
      <c r="R97" s="10"/>
      <c r="S97" s="10"/>
      <c r="T97" s="10"/>
      <c r="U97" s="10"/>
      <c r="V97" s="10"/>
      <c r="W97" s="10"/>
      <c r="X97" s="10"/>
    </row>
    <row r="98" spans="2:24" ht="15.75">
      <c r="B98" s="13" t="s">
        <v>64</v>
      </c>
      <c r="C98" s="4" t="s">
        <v>56</v>
      </c>
      <c r="E98" s="4"/>
      <c r="F98" s="4"/>
      <c r="K98" s="10"/>
      <c r="M98" s="10"/>
      <c r="N98" s="10">
        <f>M99</f>
        <v>2022</v>
      </c>
      <c r="O98" s="10"/>
      <c r="P98" s="10"/>
      <c r="Q98" s="10"/>
      <c r="R98" s="10"/>
      <c r="S98" s="10"/>
      <c r="T98" s="10"/>
      <c r="U98" s="10"/>
      <c r="V98" s="10"/>
      <c r="W98" s="10"/>
      <c r="X98" s="10"/>
    </row>
    <row r="99" spans="2:24" ht="15.75">
      <c r="B99" s="13"/>
      <c r="C99" s="4"/>
      <c r="D99" s="5" t="s">
        <v>58</v>
      </c>
      <c r="E99" s="72" t="s">
        <v>141</v>
      </c>
      <c r="F99" s="73"/>
      <c r="G99" s="73"/>
      <c r="H99" s="73"/>
      <c r="I99" s="73"/>
      <c r="J99" s="73"/>
      <c r="K99" s="10"/>
      <c r="M99" s="10">
        <v>2022</v>
      </c>
      <c r="N99" s="10"/>
      <c r="O99" s="10"/>
      <c r="P99" s="10"/>
      <c r="Q99" s="10"/>
      <c r="R99" s="10"/>
      <c r="S99" s="10"/>
      <c r="T99" s="10"/>
      <c r="U99" s="10"/>
      <c r="V99" s="10"/>
      <c r="W99" s="10"/>
      <c r="X99" s="10"/>
    </row>
    <row r="100" spans="2:24" ht="15.75">
      <c r="B100" s="13"/>
      <c r="C100" s="4"/>
      <c r="E100" s="73"/>
      <c r="F100" s="73"/>
      <c r="G100" s="73"/>
      <c r="H100" s="73"/>
      <c r="I100" s="73"/>
      <c r="J100" s="73"/>
      <c r="K100" s="10"/>
      <c r="L100" s="10"/>
      <c r="M100" s="10"/>
      <c r="N100" s="10"/>
      <c r="O100" s="10"/>
      <c r="P100" s="10"/>
      <c r="Q100" s="10"/>
      <c r="R100" s="10"/>
      <c r="S100" s="10"/>
      <c r="T100" s="10"/>
      <c r="U100" s="10"/>
      <c r="V100" s="10"/>
      <c r="W100" s="10"/>
      <c r="X100" s="10"/>
    </row>
    <row r="101" spans="2:24" ht="15.75">
      <c r="B101" s="13"/>
      <c r="C101" s="4"/>
      <c r="E101" s="73"/>
      <c r="F101" s="73"/>
      <c r="G101" s="73"/>
      <c r="H101" s="73"/>
      <c r="I101" s="73"/>
      <c r="J101" s="73"/>
      <c r="K101" s="10"/>
      <c r="L101" s="10"/>
      <c r="M101" s="10"/>
      <c r="N101" s="10"/>
      <c r="O101" s="10"/>
      <c r="P101" s="10"/>
      <c r="Q101" s="10"/>
      <c r="R101" s="10"/>
      <c r="S101" s="10"/>
      <c r="T101" s="10"/>
      <c r="U101" s="10"/>
      <c r="V101" s="10"/>
      <c r="W101" s="10"/>
      <c r="X101" s="10"/>
    </row>
    <row r="102" spans="2:24" ht="15.75">
      <c r="B102" s="13" t="s">
        <v>65</v>
      </c>
      <c r="C102" s="4" t="s">
        <v>57</v>
      </c>
      <c r="E102" s="4"/>
      <c r="F102" s="4"/>
      <c r="K102" s="10"/>
      <c r="M102" s="10" t="s">
        <v>123</v>
      </c>
      <c r="N102" s="10">
        <f>SUM(M103:M106)</f>
        <v>-125250</v>
      </c>
      <c r="O102" s="10"/>
      <c r="P102" s="10"/>
      <c r="Q102" s="10"/>
      <c r="R102" s="10"/>
      <c r="S102" s="10"/>
      <c r="T102" s="10"/>
      <c r="U102" s="10"/>
      <c r="V102" s="10"/>
      <c r="W102" s="10"/>
      <c r="X102" s="10"/>
    </row>
    <row r="103" spans="2:24" ht="15.75">
      <c r="B103" s="13"/>
      <c r="C103" s="4"/>
      <c r="D103" s="5" t="s">
        <v>58</v>
      </c>
      <c r="E103" s="69" t="s">
        <v>143</v>
      </c>
      <c r="F103" s="73"/>
      <c r="G103" s="73"/>
      <c r="H103" s="73"/>
      <c r="I103" s="73"/>
      <c r="J103" s="73"/>
      <c r="K103" s="59"/>
      <c r="M103" s="36">
        <v>-124083</v>
      </c>
      <c r="N103" s="10"/>
      <c r="O103" s="10"/>
      <c r="P103" s="10"/>
      <c r="Q103" s="10"/>
      <c r="R103" s="10"/>
      <c r="S103" s="10"/>
      <c r="T103" s="10"/>
      <c r="U103" s="10"/>
      <c r="V103" s="10"/>
      <c r="W103" s="10"/>
      <c r="X103" s="10"/>
    </row>
    <row r="104" spans="2:24" ht="15.75">
      <c r="B104" s="13"/>
      <c r="C104" s="4"/>
      <c r="E104" s="73"/>
      <c r="F104" s="73"/>
      <c r="G104" s="73"/>
      <c r="H104" s="73"/>
      <c r="I104" s="73"/>
      <c r="J104" s="73"/>
      <c r="K104" s="59"/>
      <c r="L104" s="36"/>
      <c r="M104" s="10"/>
      <c r="N104" s="10"/>
      <c r="O104" s="10"/>
      <c r="P104" s="10"/>
      <c r="Q104" s="10"/>
      <c r="R104" s="10"/>
      <c r="S104" s="10"/>
      <c r="T104" s="10"/>
      <c r="U104" s="10"/>
      <c r="V104" s="10"/>
      <c r="W104" s="10"/>
      <c r="X104" s="10"/>
    </row>
    <row r="105" spans="2:24" ht="15.75">
      <c r="B105" s="13"/>
      <c r="C105" s="4"/>
      <c r="E105" s="73"/>
      <c r="F105" s="73"/>
      <c r="G105" s="73"/>
      <c r="H105" s="73"/>
      <c r="I105" s="73"/>
      <c r="J105" s="73"/>
      <c r="K105" s="59"/>
      <c r="L105" s="36"/>
      <c r="M105" s="10"/>
      <c r="N105" s="10"/>
      <c r="O105" s="10"/>
      <c r="P105" s="10"/>
      <c r="Q105" s="10"/>
      <c r="R105" s="10"/>
      <c r="S105" s="10"/>
      <c r="T105" s="10"/>
      <c r="U105" s="10"/>
      <c r="V105" s="10"/>
      <c r="W105" s="10"/>
      <c r="X105" s="10"/>
    </row>
    <row r="106" spans="2:24" ht="15.75">
      <c r="B106" s="13"/>
      <c r="C106" s="4"/>
      <c r="D106" s="5" t="s">
        <v>59</v>
      </c>
      <c r="E106" s="4" t="s">
        <v>140</v>
      </c>
      <c r="F106" s="4"/>
      <c r="K106" s="10"/>
      <c r="M106" s="36">
        <v>-1167</v>
      </c>
      <c r="N106" s="10"/>
      <c r="O106" s="10"/>
      <c r="P106" s="10"/>
      <c r="Q106" s="10"/>
      <c r="R106" s="10"/>
      <c r="S106" s="10"/>
      <c r="T106" s="10"/>
      <c r="U106" s="10"/>
      <c r="V106" s="10"/>
      <c r="W106" s="10"/>
      <c r="X106" s="10"/>
    </row>
    <row r="107" spans="2:24" ht="15.75">
      <c r="B107" s="13" t="s">
        <v>66</v>
      </c>
      <c r="C107" s="4" t="s">
        <v>16</v>
      </c>
      <c r="E107" s="4"/>
      <c r="F107" s="4"/>
      <c r="G107" s="4"/>
      <c r="H107" s="4"/>
      <c r="K107" s="10"/>
      <c r="M107" s="10"/>
      <c r="N107" s="10"/>
      <c r="O107" s="10"/>
      <c r="P107" s="10"/>
      <c r="Q107" s="10"/>
      <c r="R107" s="10"/>
      <c r="S107" s="10"/>
      <c r="T107" s="10"/>
      <c r="U107" s="10"/>
      <c r="V107" s="10"/>
      <c r="W107" s="10"/>
      <c r="X107" s="10"/>
    </row>
    <row r="108" spans="4:24" ht="15.75">
      <c r="D108" s="5" t="s">
        <v>58</v>
      </c>
      <c r="E108" s="5" t="s">
        <v>78</v>
      </c>
      <c r="K108" s="10"/>
      <c r="L108" s="10"/>
      <c r="M108" s="10">
        <v>0</v>
      </c>
      <c r="N108" s="10"/>
      <c r="O108" s="10"/>
      <c r="P108" s="10"/>
      <c r="Q108" s="10"/>
      <c r="R108" s="10"/>
      <c r="S108" s="10"/>
      <c r="T108" s="10"/>
      <c r="U108" s="10"/>
      <c r="V108" s="10"/>
      <c r="W108" s="10"/>
      <c r="X108" s="10"/>
    </row>
    <row r="109" spans="4:24" ht="15.75">
      <c r="D109" s="5" t="s">
        <v>59</v>
      </c>
      <c r="E109" s="5" t="s">
        <v>92</v>
      </c>
      <c r="K109" s="10"/>
      <c r="L109" s="10"/>
      <c r="M109" s="10">
        <v>0</v>
      </c>
      <c r="N109" s="10"/>
      <c r="O109" s="10"/>
      <c r="P109" s="10"/>
      <c r="Q109" s="10"/>
      <c r="R109" s="10"/>
      <c r="S109" s="10"/>
      <c r="T109" s="10"/>
      <c r="U109" s="10"/>
      <c r="V109" s="10"/>
      <c r="W109" s="10"/>
      <c r="X109" s="10"/>
    </row>
    <row r="110" spans="4:24" ht="15.75">
      <c r="D110" s="4" t="s">
        <v>60</v>
      </c>
      <c r="E110" s="5" t="s">
        <v>93</v>
      </c>
      <c r="K110" s="10"/>
      <c r="L110" s="10"/>
      <c r="M110" s="10">
        <f>SUM(L112:L121)</f>
        <v>543306</v>
      </c>
      <c r="N110" s="10"/>
      <c r="O110" s="10"/>
      <c r="P110" s="10"/>
      <c r="Q110" s="10"/>
      <c r="R110" s="10"/>
      <c r="S110" s="10"/>
      <c r="T110" s="10"/>
      <c r="U110" s="10"/>
      <c r="V110" s="10"/>
      <c r="W110" s="10"/>
      <c r="X110" s="10"/>
    </row>
    <row r="111" spans="4:24" ht="15.75">
      <c r="D111" s="4"/>
      <c r="E111" s="5" t="s">
        <v>123</v>
      </c>
      <c r="K111" s="10"/>
      <c r="M111" s="10"/>
      <c r="N111" s="10"/>
      <c r="O111" s="10"/>
      <c r="P111" s="10"/>
      <c r="Q111" s="10"/>
      <c r="R111" s="10"/>
      <c r="S111" s="10"/>
      <c r="T111" s="10"/>
      <c r="U111" s="10"/>
      <c r="V111" s="10"/>
      <c r="W111" s="10"/>
      <c r="X111" s="10"/>
    </row>
    <row r="112" spans="4:24" ht="15.75">
      <c r="D112" s="4"/>
      <c r="E112" s="72" t="s">
        <v>142</v>
      </c>
      <c r="F112" s="73"/>
      <c r="G112" s="73"/>
      <c r="H112" s="73"/>
      <c r="I112" s="73"/>
      <c r="J112" s="73"/>
      <c r="K112" s="59"/>
      <c r="L112" s="10">
        <f>244907+33841+7138+17500+35500+55477-2931</f>
        <v>391432</v>
      </c>
      <c r="M112" s="59"/>
      <c r="N112" s="59"/>
      <c r="O112" s="10"/>
      <c r="P112" s="10"/>
      <c r="Q112" s="10"/>
      <c r="R112" s="10"/>
      <c r="S112" s="10"/>
      <c r="T112" s="10"/>
      <c r="U112" s="10"/>
      <c r="V112" s="10"/>
      <c r="W112" s="10"/>
      <c r="X112" s="10"/>
    </row>
    <row r="113" spans="4:24" ht="15.75">
      <c r="D113" s="4"/>
      <c r="E113" s="73"/>
      <c r="F113" s="73"/>
      <c r="G113" s="73"/>
      <c r="H113" s="73"/>
      <c r="I113" s="73"/>
      <c r="J113" s="73"/>
      <c r="K113" s="59"/>
      <c r="L113" s="59"/>
      <c r="M113" s="59"/>
      <c r="N113" s="59"/>
      <c r="O113" s="10"/>
      <c r="P113" s="10"/>
      <c r="Q113" s="10"/>
      <c r="R113" s="10"/>
      <c r="S113" s="10"/>
      <c r="T113" s="10"/>
      <c r="U113" s="10"/>
      <c r="V113" s="10"/>
      <c r="W113" s="10"/>
      <c r="X113" s="10"/>
    </row>
    <row r="114" spans="4:24" ht="15.75">
      <c r="D114" s="4"/>
      <c r="E114" s="73"/>
      <c r="F114" s="73"/>
      <c r="G114" s="73"/>
      <c r="H114" s="73"/>
      <c r="I114" s="73"/>
      <c r="J114" s="73"/>
      <c r="K114" s="59"/>
      <c r="L114" s="59"/>
      <c r="M114" s="59"/>
      <c r="N114" s="59"/>
      <c r="O114" s="10"/>
      <c r="P114" s="10"/>
      <c r="Q114" s="10"/>
      <c r="R114" s="10"/>
      <c r="S114" s="10"/>
      <c r="T114" s="10"/>
      <c r="U114" s="10"/>
      <c r="V114" s="10"/>
      <c r="W114" s="10"/>
      <c r="X114" s="10"/>
    </row>
    <row r="115" spans="4:24" ht="15.75">
      <c r="D115" s="4"/>
      <c r="E115" s="73"/>
      <c r="F115" s="73"/>
      <c r="G115" s="73"/>
      <c r="H115" s="73"/>
      <c r="I115" s="73"/>
      <c r="J115" s="73"/>
      <c r="K115" s="10"/>
      <c r="L115" s="10"/>
      <c r="M115" s="10"/>
      <c r="N115" s="10"/>
      <c r="O115" s="10"/>
      <c r="P115" s="10"/>
      <c r="Q115" s="10"/>
      <c r="R115" s="10"/>
      <c r="S115" s="10"/>
      <c r="T115" s="10"/>
      <c r="U115" s="10"/>
      <c r="V115" s="10"/>
      <c r="W115" s="10"/>
      <c r="X115" s="10"/>
    </row>
    <row r="116" spans="4:24" ht="0.75" customHeight="1">
      <c r="D116" s="4"/>
      <c r="E116" s="73"/>
      <c r="F116" s="73"/>
      <c r="G116" s="73"/>
      <c r="H116" s="73"/>
      <c r="I116" s="73"/>
      <c r="J116" s="73"/>
      <c r="K116" s="10"/>
      <c r="L116" s="10"/>
      <c r="M116" s="10"/>
      <c r="N116" s="10"/>
      <c r="O116" s="10"/>
      <c r="P116" s="10"/>
      <c r="Q116" s="10"/>
      <c r="R116" s="10"/>
      <c r="S116" s="10"/>
      <c r="T116" s="10"/>
      <c r="U116" s="10"/>
      <c r="V116" s="10"/>
      <c r="W116" s="10"/>
      <c r="X116" s="10"/>
    </row>
    <row r="117" spans="4:24" ht="15.75">
      <c r="D117" s="4"/>
      <c r="E117" s="74" t="s">
        <v>134</v>
      </c>
      <c r="F117" s="73"/>
      <c r="G117" s="73"/>
      <c r="H117" s="73"/>
      <c r="I117" s="73"/>
      <c r="J117" s="73"/>
      <c r="K117" s="10"/>
      <c r="L117" s="10">
        <v>139193</v>
      </c>
      <c r="M117" s="10"/>
      <c r="N117" s="10"/>
      <c r="O117" s="10"/>
      <c r="P117" s="10"/>
      <c r="Q117" s="10"/>
      <c r="R117" s="10"/>
      <c r="S117" s="10"/>
      <c r="T117" s="10"/>
      <c r="U117" s="10"/>
      <c r="V117" s="10"/>
      <c r="W117" s="10"/>
      <c r="X117" s="10"/>
    </row>
    <row r="118" spans="4:24" ht="15.75">
      <c r="D118" s="4"/>
      <c r="E118" s="73"/>
      <c r="F118" s="73"/>
      <c r="G118" s="73"/>
      <c r="H118" s="73"/>
      <c r="I118" s="73"/>
      <c r="J118" s="73"/>
      <c r="K118" s="10"/>
      <c r="L118" s="10"/>
      <c r="M118" s="10"/>
      <c r="N118" s="10"/>
      <c r="O118" s="10"/>
      <c r="P118" s="10"/>
      <c r="Q118" s="10"/>
      <c r="R118" s="10"/>
      <c r="S118" s="10"/>
      <c r="T118" s="10"/>
      <c r="U118" s="10"/>
      <c r="V118" s="10"/>
      <c r="W118" s="10"/>
      <c r="X118" s="10"/>
    </row>
    <row r="119" spans="4:24" ht="15.75">
      <c r="D119" s="4"/>
      <c r="E119" s="73"/>
      <c r="F119" s="73"/>
      <c r="G119" s="73"/>
      <c r="H119" s="73"/>
      <c r="I119" s="73"/>
      <c r="J119" s="73"/>
      <c r="K119" s="10"/>
      <c r="L119" s="10"/>
      <c r="M119" s="10"/>
      <c r="N119" s="10"/>
      <c r="O119" s="10"/>
      <c r="P119" s="10"/>
      <c r="Q119" s="10"/>
      <c r="R119" s="10"/>
      <c r="S119" s="10"/>
      <c r="T119" s="10"/>
      <c r="U119" s="10"/>
      <c r="V119" s="10"/>
      <c r="W119" s="10"/>
      <c r="X119" s="10"/>
    </row>
    <row r="120" spans="4:24" ht="15.75">
      <c r="D120" s="4"/>
      <c r="E120" s="58"/>
      <c r="F120" s="58"/>
      <c r="G120" s="58"/>
      <c r="H120" s="58"/>
      <c r="I120" s="58"/>
      <c r="J120" s="58"/>
      <c r="K120" s="10"/>
      <c r="L120" s="10"/>
      <c r="M120" s="10"/>
      <c r="N120" s="10"/>
      <c r="O120" s="10"/>
      <c r="P120" s="10"/>
      <c r="Q120" s="10"/>
      <c r="R120" s="10"/>
      <c r="S120" s="10"/>
      <c r="T120" s="10"/>
      <c r="U120" s="10"/>
      <c r="V120" s="10"/>
      <c r="W120" s="10"/>
      <c r="X120" s="10"/>
    </row>
    <row r="121" spans="4:24" ht="23.25" customHeight="1">
      <c r="D121" s="4"/>
      <c r="E121" s="72" t="s">
        <v>136</v>
      </c>
      <c r="F121" s="72"/>
      <c r="G121" s="72"/>
      <c r="H121" s="72"/>
      <c r="I121" s="72"/>
      <c r="J121" s="72"/>
      <c r="K121" s="10"/>
      <c r="L121" s="10">
        <f>9750+2931</f>
        <v>12681</v>
      </c>
      <c r="M121" s="10"/>
      <c r="N121" s="10"/>
      <c r="O121" s="10"/>
      <c r="P121" s="10"/>
      <c r="Q121" s="10"/>
      <c r="R121" s="10"/>
      <c r="S121" s="10"/>
      <c r="T121" s="10"/>
      <c r="U121" s="10"/>
      <c r="V121" s="10"/>
      <c r="W121" s="10"/>
      <c r="X121" s="10"/>
    </row>
    <row r="122" spans="4:24" ht="22.5" customHeight="1">
      <c r="D122" s="4"/>
      <c r="E122" s="72"/>
      <c r="F122" s="72"/>
      <c r="G122" s="72"/>
      <c r="H122" s="72"/>
      <c r="I122" s="72"/>
      <c r="J122" s="72"/>
      <c r="K122" s="10"/>
      <c r="L122" s="10"/>
      <c r="M122" s="10"/>
      <c r="N122" s="10"/>
      <c r="O122" s="10"/>
      <c r="P122" s="10"/>
      <c r="Q122" s="10"/>
      <c r="R122" s="10"/>
      <c r="S122" s="10"/>
      <c r="T122" s="10"/>
      <c r="U122" s="10"/>
      <c r="V122" s="10"/>
      <c r="W122" s="10"/>
      <c r="X122" s="10"/>
    </row>
    <row r="123" spans="4:24" ht="15.75">
      <c r="D123" s="4"/>
      <c r="E123" s="58"/>
      <c r="F123" s="58"/>
      <c r="G123" s="58"/>
      <c r="H123" s="58"/>
      <c r="I123" s="58"/>
      <c r="J123" s="58"/>
      <c r="K123" s="10"/>
      <c r="L123" s="10"/>
      <c r="M123" s="10"/>
      <c r="N123" s="10"/>
      <c r="O123" s="10"/>
      <c r="P123" s="10"/>
      <c r="Q123" s="10"/>
      <c r="R123" s="10"/>
      <c r="S123" s="10"/>
      <c r="T123" s="10"/>
      <c r="U123" s="10"/>
      <c r="V123" s="10"/>
      <c r="W123" s="10"/>
      <c r="X123" s="10"/>
    </row>
    <row r="124" spans="2:24" ht="15.75">
      <c r="B124" s="13" t="s">
        <v>67</v>
      </c>
      <c r="C124" s="5" t="s">
        <v>61</v>
      </c>
      <c r="D124" s="4"/>
      <c r="K124" s="10"/>
      <c r="L124" s="10"/>
      <c r="M124" s="10" t="s">
        <v>123</v>
      </c>
      <c r="N124" s="10">
        <f>SUM(M108:M110)</f>
        <v>543306</v>
      </c>
      <c r="O124" s="10"/>
      <c r="P124" s="10"/>
      <c r="Q124" s="10"/>
      <c r="R124" s="10"/>
      <c r="S124" s="10"/>
      <c r="T124" s="10"/>
      <c r="U124" s="10"/>
      <c r="V124" s="10"/>
      <c r="W124" s="10"/>
      <c r="X124" s="10"/>
    </row>
    <row r="125" spans="2:12" ht="15.75">
      <c r="B125" s="13" t="s">
        <v>68</v>
      </c>
      <c r="C125" s="5" t="s">
        <v>30</v>
      </c>
      <c r="D125" s="4"/>
      <c r="K125" s="10"/>
      <c r="L125" s="10"/>
    </row>
    <row r="126" spans="3:13" ht="15.75">
      <c r="C126" s="16"/>
      <c r="D126" s="5" t="s">
        <v>58</v>
      </c>
      <c r="E126" s="5" t="s">
        <v>82</v>
      </c>
      <c r="K126" s="10"/>
      <c r="L126" s="10"/>
      <c r="M126" s="10">
        <f>SUM(L127:L130)</f>
        <v>-20714</v>
      </c>
    </row>
    <row r="127" spans="3:12" ht="15.75">
      <c r="C127" s="16"/>
      <c r="E127" s="43" t="s">
        <v>34</v>
      </c>
      <c r="F127" s="5" t="s">
        <v>97</v>
      </c>
      <c r="K127" s="10"/>
      <c r="L127" s="10">
        <v>-1036</v>
      </c>
    </row>
    <row r="128" spans="3:12" ht="15.75">
      <c r="C128" s="16"/>
      <c r="E128" s="43" t="s">
        <v>35</v>
      </c>
      <c r="F128" s="5" t="s">
        <v>100</v>
      </c>
      <c r="K128" s="10"/>
      <c r="L128" s="10">
        <v>-10357</v>
      </c>
    </row>
    <row r="129" spans="3:12" ht="15.75">
      <c r="C129" s="16"/>
      <c r="E129" s="43" t="s">
        <v>36</v>
      </c>
      <c r="F129" s="5" t="s">
        <v>101</v>
      </c>
      <c r="K129" s="10"/>
      <c r="L129" s="10">
        <v>-1036</v>
      </c>
    </row>
    <row r="130" spans="3:12" ht="15.75">
      <c r="C130" s="16"/>
      <c r="E130" s="43" t="s">
        <v>37</v>
      </c>
      <c r="F130" s="5" t="s">
        <v>117</v>
      </c>
      <c r="K130" s="10"/>
      <c r="L130" s="36">
        <v>-8285</v>
      </c>
    </row>
    <row r="131" spans="3:13" ht="15.75">
      <c r="C131" s="16"/>
      <c r="D131" s="5" t="s">
        <v>59</v>
      </c>
      <c r="E131" s="5" t="s">
        <v>94</v>
      </c>
      <c r="K131" s="10"/>
      <c r="L131" s="10"/>
      <c r="M131" s="5">
        <v>0</v>
      </c>
    </row>
    <row r="132" spans="3:13" ht="15.75">
      <c r="C132" s="16"/>
      <c r="D132" s="4" t="s">
        <v>60</v>
      </c>
      <c r="E132" s="5" t="s">
        <v>95</v>
      </c>
      <c r="K132" s="10"/>
      <c r="M132" s="10">
        <v>0</v>
      </c>
    </row>
    <row r="133" spans="2:14" ht="15.75">
      <c r="B133" s="13" t="s">
        <v>69</v>
      </c>
      <c r="C133" s="5" t="s">
        <v>62</v>
      </c>
      <c r="J133" s="10"/>
      <c r="K133" s="10"/>
      <c r="M133" s="10" t="s">
        <v>123</v>
      </c>
      <c r="N133" s="10">
        <f>SUM(M126:M132)</f>
        <v>-20714</v>
      </c>
    </row>
    <row r="134" spans="2:14" ht="15.75">
      <c r="B134" s="13" t="s">
        <v>70</v>
      </c>
      <c r="C134" s="5" t="s">
        <v>96</v>
      </c>
      <c r="K134" s="10"/>
      <c r="M134" s="10" t="s">
        <v>123</v>
      </c>
      <c r="N134" s="10">
        <f>SUM(N94:N133)</f>
        <v>4502140</v>
      </c>
    </row>
    <row r="135" spans="2:13" ht="15.75">
      <c r="B135" s="13"/>
      <c r="K135" s="10"/>
      <c r="M135" s="10"/>
    </row>
    <row r="136" ht="15.75">
      <c r="B136" s="13"/>
    </row>
    <row r="137" spans="1:12" ht="16.5">
      <c r="A137" s="17" t="s">
        <v>54</v>
      </c>
      <c r="B137" s="18"/>
      <c r="C137" s="18"/>
      <c r="D137" s="18"/>
      <c r="E137" s="18"/>
      <c r="F137" s="18"/>
      <c r="G137" s="18"/>
      <c r="H137" s="19"/>
      <c r="I137" s="19"/>
      <c r="J137" s="19"/>
      <c r="K137" s="19"/>
      <c r="L137" s="19"/>
    </row>
    <row r="138" spans="1:12" ht="16.5">
      <c r="A138" s="45" t="s">
        <v>103</v>
      </c>
      <c r="B138" s="18"/>
      <c r="C138" s="18"/>
      <c r="D138" s="18"/>
      <c r="E138" s="18"/>
      <c r="F138" s="18"/>
      <c r="G138" s="18"/>
      <c r="H138" s="19"/>
      <c r="I138" s="19"/>
      <c r="J138" s="19"/>
      <c r="K138" s="19"/>
      <c r="L138" s="19"/>
    </row>
    <row r="139" spans="1:12" ht="16.5">
      <c r="A139" s="45"/>
      <c r="B139" s="18"/>
      <c r="C139" s="18"/>
      <c r="D139" s="18"/>
      <c r="E139" s="18"/>
      <c r="F139" s="18"/>
      <c r="G139" s="18"/>
      <c r="H139" s="19"/>
      <c r="I139" s="19"/>
      <c r="J139" s="19"/>
      <c r="K139" s="19"/>
      <c r="L139" s="19"/>
    </row>
    <row r="140" spans="1:12" ht="16.5">
      <c r="A140" s="45"/>
      <c r="B140" s="18"/>
      <c r="C140" s="18"/>
      <c r="D140" s="18"/>
      <c r="E140" s="18"/>
      <c r="F140" s="18"/>
      <c r="G140" s="18"/>
      <c r="H140" s="19"/>
      <c r="I140" s="19"/>
      <c r="J140" s="19"/>
      <c r="K140" s="19"/>
      <c r="L140" s="19"/>
    </row>
    <row r="141" spans="1:12" ht="16.5">
      <c r="A141" s="17" t="s">
        <v>104</v>
      </c>
      <c r="B141" s="18"/>
      <c r="C141" s="18"/>
      <c r="D141" s="18"/>
      <c r="E141" s="18"/>
      <c r="F141" s="18"/>
      <c r="G141" s="18"/>
      <c r="I141" s="62"/>
      <c r="J141" s="62"/>
      <c r="K141" s="62"/>
      <c r="L141" s="62" t="s">
        <v>25</v>
      </c>
    </row>
    <row r="142" spans="1:12" ht="16.5">
      <c r="A142" s="18"/>
      <c r="B142" s="46"/>
      <c r="C142" s="46"/>
      <c r="D142" s="46"/>
      <c r="E142" s="46"/>
      <c r="F142" s="46"/>
      <c r="G142" s="46"/>
      <c r="I142" s="63" t="s">
        <v>76</v>
      </c>
      <c r="J142" s="63" t="s">
        <v>84</v>
      </c>
      <c r="K142" s="63" t="s">
        <v>88</v>
      </c>
      <c r="L142" s="63" t="s">
        <v>87</v>
      </c>
    </row>
    <row r="143" spans="2:12" ht="15.75">
      <c r="B143" s="47"/>
      <c r="C143" s="18" t="s">
        <v>105</v>
      </c>
      <c r="D143" s="47"/>
      <c r="E143" s="47"/>
      <c r="F143" s="47"/>
      <c r="G143" s="47"/>
      <c r="I143" s="47"/>
      <c r="J143" s="47"/>
      <c r="K143" s="47"/>
      <c r="L143" s="19"/>
    </row>
    <row r="144" spans="2:12" ht="15.75">
      <c r="B144" s="47"/>
      <c r="C144" s="18" t="s">
        <v>106</v>
      </c>
      <c r="D144" s="47"/>
      <c r="E144" s="47"/>
      <c r="F144" s="47"/>
      <c r="G144" s="47"/>
      <c r="I144" s="47">
        <v>1396725</v>
      </c>
      <c r="J144" s="47">
        <v>1384276</v>
      </c>
      <c r="K144" s="47">
        <v>1374616</v>
      </c>
      <c r="L144" s="55">
        <f>+K144-J144</f>
        <v>-9660</v>
      </c>
    </row>
    <row r="145" spans="2:12" ht="15.75">
      <c r="B145" s="47"/>
      <c r="C145" s="18" t="s">
        <v>107</v>
      </c>
      <c r="D145" s="47"/>
      <c r="E145" s="47"/>
      <c r="F145" s="47"/>
      <c r="G145" s="47"/>
      <c r="I145" s="47">
        <v>1632946</v>
      </c>
      <c r="J145" s="47">
        <v>1636317</v>
      </c>
      <c r="K145" s="47">
        <v>1637153</v>
      </c>
      <c r="L145" s="55">
        <f>+K145-J145</f>
        <v>836</v>
      </c>
    </row>
    <row r="146" spans="2:12" ht="15.75">
      <c r="B146" s="47"/>
      <c r="C146" s="20" t="s">
        <v>108</v>
      </c>
      <c r="D146" s="47"/>
      <c r="E146" s="47"/>
      <c r="F146" s="47"/>
      <c r="G146" s="47"/>
      <c r="I146" s="46">
        <v>1358024</v>
      </c>
      <c r="J146" s="46">
        <v>1357084</v>
      </c>
      <c r="K146" s="46">
        <v>1356420</v>
      </c>
      <c r="L146" s="56">
        <f>+K146-J146</f>
        <v>-664</v>
      </c>
    </row>
    <row r="147" spans="2:12" ht="15.75">
      <c r="B147" s="47"/>
      <c r="C147" s="18" t="s">
        <v>109</v>
      </c>
      <c r="D147" s="47"/>
      <c r="E147" s="47"/>
      <c r="F147" s="47"/>
      <c r="G147" s="47"/>
      <c r="I147" s="47">
        <f>SUM(I144:I146)</f>
        <v>4387695</v>
      </c>
      <c r="J147" s="47">
        <f>SUM(J144:J146)</f>
        <v>4377677</v>
      </c>
      <c r="K147" s="47">
        <f>SUM(K144:K146)</f>
        <v>4368189</v>
      </c>
      <c r="L147" s="55">
        <f>SUM(L144:L146)</f>
        <v>-9488</v>
      </c>
    </row>
    <row r="148" spans="1:12" ht="15.75">
      <c r="A148" s="18"/>
      <c r="B148" s="47"/>
      <c r="C148" s="47"/>
      <c r="D148" s="47"/>
      <c r="E148" s="47"/>
      <c r="F148" s="47"/>
      <c r="G148" s="47"/>
      <c r="I148" s="47"/>
      <c r="J148" s="47"/>
      <c r="K148" s="47"/>
      <c r="L148" s="55"/>
    </row>
    <row r="149" spans="1:12" ht="15.75">
      <c r="A149" s="18"/>
      <c r="B149" s="46"/>
      <c r="C149" s="46"/>
      <c r="D149" s="46"/>
      <c r="E149" s="46"/>
      <c r="F149" s="46"/>
      <c r="G149" s="46"/>
      <c r="I149" s="47"/>
      <c r="J149" s="47"/>
      <c r="K149" s="47"/>
      <c r="L149" s="55" t="s">
        <v>123</v>
      </c>
    </row>
    <row r="150" spans="2:12" ht="15.75">
      <c r="B150" s="47"/>
      <c r="C150" s="18" t="s">
        <v>110</v>
      </c>
      <c r="D150" s="47"/>
      <c r="E150" s="47"/>
      <c r="F150" s="47"/>
      <c r="G150" s="47"/>
      <c r="I150" s="47"/>
      <c r="J150" s="47"/>
      <c r="K150" s="47"/>
      <c r="L150" s="55" t="s">
        <v>123</v>
      </c>
    </row>
    <row r="151" spans="2:12" ht="15.75">
      <c r="B151" s="47"/>
      <c r="C151" s="18" t="s">
        <v>106</v>
      </c>
      <c r="D151" s="47"/>
      <c r="E151" s="47"/>
      <c r="F151" s="47"/>
      <c r="G151" s="47"/>
      <c r="I151" s="47">
        <v>362047</v>
      </c>
      <c r="J151" s="47">
        <v>356085</v>
      </c>
      <c r="K151" s="47">
        <v>350961</v>
      </c>
      <c r="L151" s="55">
        <f>+K151-J151</f>
        <v>-5124</v>
      </c>
    </row>
    <row r="152" spans="2:12" ht="15.75">
      <c r="B152" s="47"/>
      <c r="C152" s="18" t="s">
        <v>107</v>
      </c>
      <c r="D152" s="47"/>
      <c r="E152" s="47"/>
      <c r="F152" s="47"/>
      <c r="G152" s="47"/>
      <c r="I152" s="47">
        <v>551593</v>
      </c>
      <c r="J152" s="47">
        <v>551965</v>
      </c>
      <c r="K152" s="47">
        <v>552934</v>
      </c>
      <c r="L152" s="55">
        <f>+K152-J152</f>
        <v>969</v>
      </c>
    </row>
    <row r="153" spans="2:12" ht="15.75">
      <c r="B153" s="47"/>
      <c r="C153" s="18" t="s">
        <v>108</v>
      </c>
      <c r="D153" s="47"/>
      <c r="E153" s="47"/>
      <c r="F153" s="47"/>
      <c r="G153" s="47"/>
      <c r="I153" s="47">
        <v>436972</v>
      </c>
      <c r="J153" s="47">
        <v>433496</v>
      </c>
      <c r="K153" s="47">
        <v>431286</v>
      </c>
      <c r="L153" s="55">
        <f>+K153-J153</f>
        <v>-2210</v>
      </c>
    </row>
    <row r="154" spans="2:12" ht="15.75">
      <c r="B154" s="47"/>
      <c r="C154" s="20" t="s">
        <v>111</v>
      </c>
      <c r="D154" s="47"/>
      <c r="E154" s="47"/>
      <c r="F154" s="47"/>
      <c r="G154" s="47"/>
      <c r="I154" s="46">
        <v>71468</v>
      </c>
      <c r="J154" s="46">
        <v>71713</v>
      </c>
      <c r="K154" s="46">
        <v>71984</v>
      </c>
      <c r="L154" s="56">
        <f>+K154-J154</f>
        <v>271</v>
      </c>
    </row>
    <row r="155" spans="2:12" ht="15.75">
      <c r="B155" s="47"/>
      <c r="C155" s="18" t="s">
        <v>109</v>
      </c>
      <c r="D155" s="47"/>
      <c r="E155" s="47"/>
      <c r="F155" s="47"/>
      <c r="G155" s="47"/>
      <c r="I155" s="47">
        <f>SUM(I151:I154)</f>
        <v>1422080</v>
      </c>
      <c r="J155" s="47">
        <f>SUM(J151:J154)</f>
        <v>1413259</v>
      </c>
      <c r="K155" s="47">
        <f>SUM(K151:K154)</f>
        <v>1407165</v>
      </c>
      <c r="L155" s="47">
        <f>SUM(L151:L154)</f>
        <v>-6094</v>
      </c>
    </row>
    <row r="156" spans="1:12" ht="15.75">
      <c r="A156" s="18"/>
      <c r="B156" s="47"/>
      <c r="C156" s="47"/>
      <c r="D156" s="47"/>
      <c r="E156" s="47"/>
      <c r="F156" s="47"/>
      <c r="G156" s="47"/>
      <c r="I156" s="47"/>
      <c r="J156" s="47"/>
      <c r="K156" s="47"/>
      <c r="L156" s="55"/>
    </row>
    <row r="157" spans="1:12" ht="15.75">
      <c r="A157" s="18"/>
      <c r="B157" s="46"/>
      <c r="C157" s="46"/>
      <c r="D157" s="46"/>
      <c r="E157" s="46"/>
      <c r="F157" s="46"/>
      <c r="G157" s="46"/>
      <c r="I157" s="47"/>
      <c r="J157" s="47"/>
      <c r="K157" s="47"/>
      <c r="L157" s="55" t="s">
        <v>123</v>
      </c>
    </row>
    <row r="158" spans="2:12" ht="15.75">
      <c r="B158" s="47"/>
      <c r="C158" s="18" t="s">
        <v>31</v>
      </c>
      <c r="D158" s="47"/>
      <c r="E158" s="47"/>
      <c r="F158" s="47"/>
      <c r="G158" s="47"/>
      <c r="I158" s="47"/>
      <c r="J158" s="47"/>
      <c r="K158" s="47"/>
      <c r="L158" s="55" t="s">
        <v>123</v>
      </c>
    </row>
    <row r="159" spans="2:12" ht="15.75">
      <c r="B159" s="47"/>
      <c r="C159" s="18" t="s">
        <v>106</v>
      </c>
      <c r="D159" s="47"/>
      <c r="E159" s="47"/>
      <c r="F159" s="47"/>
      <c r="G159" s="47"/>
      <c r="I159" s="47">
        <v>1758772</v>
      </c>
      <c r="J159" s="47">
        <v>1740361</v>
      </c>
      <c r="K159" s="47">
        <v>1725578</v>
      </c>
      <c r="L159" s="55">
        <f>+K159-J159</f>
        <v>-14783</v>
      </c>
    </row>
    <row r="160" spans="2:12" ht="15.75">
      <c r="B160" s="47"/>
      <c r="C160" s="18" t="s">
        <v>107</v>
      </c>
      <c r="D160" s="47"/>
      <c r="E160" s="47"/>
      <c r="F160" s="47"/>
      <c r="G160" s="47"/>
      <c r="I160" s="47">
        <v>2184539</v>
      </c>
      <c r="J160" s="47">
        <v>2188282</v>
      </c>
      <c r="K160" s="47">
        <v>2190087</v>
      </c>
      <c r="L160" s="55">
        <f>+K160-J160</f>
        <v>1805</v>
      </c>
    </row>
    <row r="161" spans="2:12" ht="15.75">
      <c r="B161" s="47"/>
      <c r="C161" s="18" t="s">
        <v>108</v>
      </c>
      <c r="D161" s="47"/>
      <c r="E161" s="47"/>
      <c r="F161" s="47"/>
      <c r="G161" s="47"/>
      <c r="I161" s="47">
        <v>1794996</v>
      </c>
      <c r="J161" s="47">
        <v>1790580</v>
      </c>
      <c r="K161" s="47">
        <v>1787706</v>
      </c>
      <c r="L161" s="55">
        <f>+K161-J161</f>
        <v>-2874</v>
      </c>
    </row>
    <row r="162" spans="2:12" ht="15.75">
      <c r="B162" s="47"/>
      <c r="C162" s="20" t="s">
        <v>111</v>
      </c>
      <c r="D162" s="47"/>
      <c r="E162" s="47"/>
      <c r="F162" s="47"/>
      <c r="G162" s="47"/>
      <c r="I162" s="46">
        <v>71468</v>
      </c>
      <c r="J162" s="46">
        <v>71713</v>
      </c>
      <c r="K162" s="46">
        <v>71984</v>
      </c>
      <c r="L162" s="56">
        <f>+K162-J162</f>
        <v>271</v>
      </c>
    </row>
    <row r="163" spans="2:12" ht="15.75">
      <c r="B163" s="47"/>
      <c r="C163" s="18" t="s">
        <v>112</v>
      </c>
      <c r="D163" s="47"/>
      <c r="E163" s="47"/>
      <c r="F163" s="47"/>
      <c r="G163" s="47"/>
      <c r="I163" s="47">
        <f>SUM(I159:I162)</f>
        <v>5809775</v>
      </c>
      <c r="J163" s="47">
        <f>SUM(J159:J162)</f>
        <v>5790936</v>
      </c>
      <c r="K163" s="47">
        <f>SUM(K159:K162)</f>
        <v>5775355</v>
      </c>
      <c r="L163" s="55">
        <f>SUM(L159:L162)</f>
        <v>-15581</v>
      </c>
    </row>
    <row r="164" spans="1:11" ht="15.75">
      <c r="A164" s="18"/>
      <c r="B164" s="47"/>
      <c r="C164" s="47"/>
      <c r="D164" s="47"/>
      <c r="E164" s="47"/>
      <c r="F164" s="47"/>
      <c r="G164" s="47"/>
      <c r="H164" s="47"/>
      <c r="I164" s="47"/>
      <c r="J164" s="47"/>
      <c r="K164" s="55"/>
    </row>
    <row r="165" spans="1:12" ht="15.75">
      <c r="A165" s="20"/>
      <c r="B165" s="46"/>
      <c r="C165" s="46"/>
      <c r="D165" s="46"/>
      <c r="E165" s="46"/>
      <c r="F165" s="46"/>
      <c r="G165" s="46"/>
      <c r="H165" s="18"/>
      <c r="I165" s="18"/>
      <c r="J165" s="18"/>
      <c r="K165" s="18"/>
      <c r="L165" s="19"/>
    </row>
    <row r="166" spans="1:12" ht="15.75">
      <c r="A166" s="70" t="s">
        <v>137</v>
      </c>
      <c r="B166" s="70"/>
      <c r="C166" s="70"/>
      <c r="D166" s="70"/>
      <c r="E166" s="70"/>
      <c r="F166" s="70"/>
      <c r="G166" s="70"/>
      <c r="H166" s="70"/>
      <c r="I166" s="70"/>
      <c r="J166" s="70"/>
      <c r="K166" s="70"/>
      <c r="L166" s="19"/>
    </row>
    <row r="167" spans="1:12" ht="15.75">
      <c r="A167"/>
      <c r="B167"/>
      <c r="C167"/>
      <c r="D167"/>
      <c r="E167"/>
      <c r="F167"/>
      <c r="G167"/>
      <c r="H167"/>
      <c r="I167"/>
      <c r="J167"/>
      <c r="K167"/>
      <c r="L167" s="19"/>
    </row>
    <row r="168" spans="1:12" ht="16.5">
      <c r="A168" s="18"/>
      <c r="B168" s="18"/>
      <c r="C168" s="17"/>
      <c r="D168" s="18"/>
      <c r="E168" s="18"/>
      <c r="F168" s="18"/>
      <c r="G168" s="18"/>
      <c r="H168" s="18"/>
      <c r="I168" s="18"/>
      <c r="J168" s="18"/>
      <c r="K168" s="18"/>
      <c r="L168" s="18"/>
    </row>
    <row r="169" spans="1:12" ht="16.5">
      <c r="A169" s="17" t="s">
        <v>46</v>
      </c>
      <c r="B169" s="18"/>
      <c r="C169" s="17"/>
      <c r="D169" s="18"/>
      <c r="E169" s="18"/>
      <c r="F169" s="18"/>
      <c r="G169" s="18"/>
      <c r="H169" s="18"/>
      <c r="I169" s="18"/>
      <c r="J169" s="18"/>
      <c r="K169" s="18"/>
      <c r="L169" s="18"/>
    </row>
    <row r="170" spans="1:12" ht="16.5">
      <c r="A170" s="17" t="s">
        <v>75</v>
      </c>
      <c r="B170" s="18"/>
      <c r="C170" s="17"/>
      <c r="D170" s="18"/>
      <c r="E170" s="18"/>
      <c r="F170" s="18"/>
      <c r="G170" s="18"/>
      <c r="H170" s="18"/>
      <c r="I170" s="18"/>
      <c r="J170" s="18"/>
      <c r="K170" s="18"/>
      <c r="L170" s="18"/>
    </row>
    <row r="171" spans="1:12" ht="16.5">
      <c r="A171" s="17" t="s">
        <v>73</v>
      </c>
      <c r="B171" s="18"/>
      <c r="C171" s="17"/>
      <c r="D171" s="18"/>
      <c r="E171" s="18"/>
      <c r="F171" s="18"/>
      <c r="G171" s="18"/>
      <c r="H171" s="18"/>
      <c r="I171" s="18"/>
      <c r="J171" s="18"/>
      <c r="K171" s="18"/>
      <c r="L171" s="18"/>
    </row>
    <row r="172" spans="1:12" ht="16.5">
      <c r="A172" s="61" t="s">
        <v>74</v>
      </c>
      <c r="B172" s="18"/>
      <c r="C172" s="17"/>
      <c r="D172" s="18"/>
      <c r="E172" s="18"/>
      <c r="F172" s="18"/>
      <c r="G172" s="18"/>
      <c r="H172" s="18"/>
      <c r="I172" s="18"/>
      <c r="J172" s="18"/>
      <c r="K172" s="18"/>
      <c r="L172" s="18"/>
    </row>
    <row r="173" spans="1:12" ht="16.5">
      <c r="A173" s="18"/>
      <c r="B173" s="18"/>
      <c r="C173" s="17"/>
      <c r="D173" s="18"/>
      <c r="E173" s="18"/>
      <c r="F173" s="18"/>
      <c r="G173" s="18"/>
      <c r="H173" s="18"/>
      <c r="I173" s="18"/>
      <c r="J173" s="18"/>
      <c r="K173" s="18"/>
      <c r="L173" s="18"/>
    </row>
    <row r="174" spans="1:11" ht="16.5">
      <c r="A174" s="18"/>
      <c r="B174" s="18"/>
      <c r="C174" s="17"/>
      <c r="D174" s="18"/>
      <c r="E174" s="18"/>
      <c r="F174" s="18"/>
      <c r="I174" s="64" t="s">
        <v>76</v>
      </c>
      <c r="J174" s="63" t="s">
        <v>84</v>
      </c>
      <c r="K174" s="63" t="s">
        <v>88</v>
      </c>
    </row>
    <row r="175" spans="3:11" ht="16.5">
      <c r="C175" s="18" t="s">
        <v>47</v>
      </c>
      <c r="D175" s="18"/>
      <c r="E175" s="17"/>
      <c r="F175" s="18"/>
      <c r="G175" s="18"/>
      <c r="I175" s="10">
        <v>13463</v>
      </c>
      <c r="J175" s="28">
        <v>14027</v>
      </c>
      <c r="K175" s="28">
        <v>14615</v>
      </c>
    </row>
    <row r="176" spans="3:11" ht="16.5">
      <c r="C176" s="18" t="s">
        <v>48</v>
      </c>
      <c r="D176" s="18"/>
      <c r="E176" s="17"/>
      <c r="F176" s="18"/>
      <c r="G176" s="18"/>
      <c r="I176" s="10">
        <v>8143</v>
      </c>
      <c r="J176" s="28">
        <v>8149</v>
      </c>
      <c r="K176" s="28">
        <v>8158</v>
      </c>
    </row>
    <row r="177" spans="3:11" ht="16.5">
      <c r="C177" s="18" t="s">
        <v>49</v>
      </c>
      <c r="D177" s="18"/>
      <c r="E177" s="17"/>
      <c r="F177" s="18"/>
      <c r="G177" s="18"/>
      <c r="I177" s="10">
        <v>5810</v>
      </c>
      <c r="J177" s="10">
        <v>5791</v>
      </c>
      <c r="K177" s="10">
        <v>5775</v>
      </c>
    </row>
    <row r="178" spans="3:11" ht="16.5">
      <c r="C178" s="18" t="s">
        <v>50</v>
      </c>
      <c r="D178" s="18"/>
      <c r="E178" s="17"/>
      <c r="F178" s="18"/>
      <c r="G178" s="18"/>
      <c r="I178" s="18"/>
      <c r="J178" s="18"/>
      <c r="K178" s="18"/>
    </row>
    <row r="179" spans="3:11" ht="16.5">
      <c r="C179" s="18" t="s">
        <v>138</v>
      </c>
      <c r="E179" s="17"/>
      <c r="F179" s="18"/>
      <c r="G179" s="18"/>
      <c r="I179" s="28">
        <v>1653</v>
      </c>
      <c r="J179" s="28">
        <v>1721</v>
      </c>
      <c r="K179" s="28">
        <v>1792</v>
      </c>
    </row>
    <row r="180" spans="3:11" ht="16.5">
      <c r="C180" s="18" t="s">
        <v>139</v>
      </c>
      <c r="D180" s="18"/>
      <c r="E180" s="17"/>
      <c r="F180" s="18"/>
      <c r="G180" s="18"/>
      <c r="I180" s="28">
        <v>2317</v>
      </c>
      <c r="J180" s="28">
        <v>2422</v>
      </c>
      <c r="K180" s="28">
        <v>2531</v>
      </c>
    </row>
    <row r="181" spans="1:11" ht="16.5">
      <c r="A181" s="18"/>
      <c r="B181" s="18"/>
      <c r="C181" s="17"/>
      <c r="D181" s="18"/>
      <c r="E181" s="18"/>
      <c r="F181" s="18"/>
      <c r="G181" s="18"/>
      <c r="H181" s="18"/>
      <c r="I181" s="18"/>
      <c r="J181" s="18"/>
      <c r="K181" s="18"/>
    </row>
    <row r="182" spans="1:12" ht="16.5">
      <c r="A182" s="11" t="s">
        <v>32</v>
      </c>
      <c r="B182" s="11"/>
      <c r="I182" s="11"/>
      <c r="J182" s="11"/>
      <c r="K182" s="11"/>
      <c r="L182" s="65" t="s">
        <v>25</v>
      </c>
    </row>
    <row r="183" spans="2:12" ht="16.5">
      <c r="B183" s="11"/>
      <c r="C183" s="11"/>
      <c r="I183" s="64" t="s">
        <v>76</v>
      </c>
      <c r="J183" s="64" t="s">
        <v>77</v>
      </c>
      <c r="K183" s="64" t="s">
        <v>85</v>
      </c>
      <c r="L183" s="64" t="s">
        <v>87</v>
      </c>
    </row>
    <row r="184" spans="2:12" ht="16.5">
      <c r="B184" s="11"/>
      <c r="C184" s="11"/>
      <c r="I184" s="9"/>
      <c r="J184" s="9"/>
      <c r="K184" s="9"/>
      <c r="L184" s="9"/>
    </row>
    <row r="185" spans="1:3" ht="15.75">
      <c r="A185" s="22" t="s">
        <v>113</v>
      </c>
      <c r="B185" s="22"/>
      <c r="C185" s="22"/>
    </row>
    <row r="186" spans="1:3" ht="15.75">
      <c r="A186" s="22"/>
      <c r="B186" s="22"/>
      <c r="C186" s="22"/>
    </row>
    <row r="187" spans="1:12" ht="15.75">
      <c r="A187" s="5" t="s">
        <v>6</v>
      </c>
      <c r="I187" s="40">
        <v>21616</v>
      </c>
      <c r="J187" s="40">
        <v>21756</v>
      </c>
      <c r="K187" s="40">
        <v>21512</v>
      </c>
      <c r="L187" s="52">
        <f>+K187-J187</f>
        <v>-244</v>
      </c>
    </row>
    <row r="188" spans="1:12" ht="15.75">
      <c r="A188" s="5" t="s">
        <v>7</v>
      </c>
      <c r="I188" s="49">
        <v>43605</v>
      </c>
      <c r="J188" s="49">
        <v>45777</v>
      </c>
      <c r="K188" s="49">
        <v>45167</v>
      </c>
      <c r="L188" s="66">
        <f>+K188-J188</f>
        <v>-610</v>
      </c>
    </row>
    <row r="189" spans="5:12" ht="15.75">
      <c r="E189" s="5" t="s">
        <v>12</v>
      </c>
      <c r="I189" s="41">
        <f>SUM(I187:I188)</f>
        <v>65221</v>
      </c>
      <c r="J189" s="41">
        <f>SUM(J187:J188)</f>
        <v>67533</v>
      </c>
      <c r="K189" s="41">
        <f>SUM(K187:K188)</f>
        <v>66679</v>
      </c>
      <c r="L189" s="53">
        <f>SUM(L187:L188)</f>
        <v>-854</v>
      </c>
    </row>
    <row r="190" spans="8:11" ht="15.75">
      <c r="H190" s="10"/>
      <c r="I190" s="36"/>
      <c r="J190" s="36"/>
      <c r="K190" s="53"/>
    </row>
    <row r="191" spans="8:11" ht="15.75">
      <c r="H191" s="10"/>
      <c r="I191" s="36"/>
      <c r="J191" s="36"/>
      <c r="K191" s="53"/>
    </row>
    <row r="192" spans="1:11" ht="15.75">
      <c r="A192" s="22" t="s">
        <v>8</v>
      </c>
      <c r="B192" s="22"/>
      <c r="C192" s="22"/>
      <c r="H192" s="10"/>
      <c r="I192" s="36"/>
      <c r="J192" s="36"/>
      <c r="K192" s="53"/>
    </row>
    <row r="193" spans="1:11" ht="15.75">
      <c r="A193" s="22"/>
      <c r="B193" s="22"/>
      <c r="C193" s="22"/>
      <c r="H193" s="10"/>
      <c r="I193" s="36"/>
      <c r="J193" s="36"/>
      <c r="K193" s="53"/>
    </row>
    <row r="194" spans="1:12" ht="15.75">
      <c r="A194" s="5" t="s">
        <v>9</v>
      </c>
      <c r="I194" s="36">
        <v>27860</v>
      </c>
      <c r="J194" s="36">
        <v>25797</v>
      </c>
      <c r="K194" s="36">
        <v>25008</v>
      </c>
      <c r="L194" s="52">
        <f>+K194-J194</f>
        <v>-789</v>
      </c>
    </row>
    <row r="195" spans="1:12" ht="18" customHeight="1">
      <c r="A195" s="5" t="s">
        <v>10</v>
      </c>
      <c r="I195" s="39">
        <v>411</v>
      </c>
      <c r="J195" s="39">
        <v>389</v>
      </c>
      <c r="K195" s="39">
        <v>395</v>
      </c>
      <c r="L195" s="66">
        <f>+K195-J195</f>
        <v>6</v>
      </c>
    </row>
    <row r="196" spans="4:12" ht="15.75">
      <c r="D196" s="5" t="s">
        <v>11</v>
      </c>
      <c r="I196" s="36">
        <f>SUM(I194:I195)</f>
        <v>28271</v>
      </c>
      <c r="J196" s="36">
        <f>SUM(J194:J195)</f>
        <v>26186</v>
      </c>
      <c r="K196" s="36">
        <f>SUM(K194:K195)</f>
        <v>25403</v>
      </c>
      <c r="L196" s="52">
        <f>SUM(L194:L195)</f>
        <v>-783</v>
      </c>
    </row>
    <row r="197" spans="1:12" ht="18.75">
      <c r="A197" s="5" t="s">
        <v>13</v>
      </c>
      <c r="I197" s="37">
        <v>1141</v>
      </c>
      <c r="J197" s="37">
        <v>1257</v>
      </c>
      <c r="K197" s="37">
        <v>1240</v>
      </c>
      <c r="L197" s="66">
        <f>+K197-J197</f>
        <v>-17</v>
      </c>
    </row>
    <row r="198" spans="5:12" ht="15.75">
      <c r="E198" s="5" t="s">
        <v>14</v>
      </c>
      <c r="I198" s="36">
        <f>SUM(I196:I197)</f>
        <v>29412</v>
      </c>
      <c r="J198" s="36">
        <f>SUM(J196:J197)</f>
        <v>27443</v>
      </c>
      <c r="K198" s="36">
        <f>SUM(K196:K197)</f>
        <v>26643</v>
      </c>
      <c r="L198" s="52">
        <f>SUM(L196:L197)</f>
        <v>-800</v>
      </c>
    </row>
    <row r="199" spans="9:12" ht="15.75">
      <c r="I199" s="10"/>
      <c r="J199" s="36"/>
      <c r="K199" s="36"/>
      <c r="L199" s="53"/>
    </row>
    <row r="200" spans="1:12" ht="15.75">
      <c r="A200" s="5" t="s">
        <v>33</v>
      </c>
      <c r="I200" s="10">
        <v>882</v>
      </c>
      <c r="J200" s="10">
        <v>934</v>
      </c>
      <c r="K200" s="10">
        <v>933</v>
      </c>
      <c r="L200" s="52">
        <f>+K200-J200</f>
        <v>-1</v>
      </c>
    </row>
    <row r="201" spans="8:11" ht="15.75">
      <c r="H201" s="10"/>
      <c r="I201" s="10"/>
      <c r="J201" s="10"/>
      <c r="K201" s="52"/>
    </row>
    <row r="202" spans="8:11" ht="15.75">
      <c r="H202" s="10"/>
      <c r="I202" s="36"/>
      <c r="J202" s="36"/>
      <c r="K202" s="53"/>
    </row>
    <row r="203" spans="1:11" ht="15.75">
      <c r="A203" s="22" t="s">
        <v>114</v>
      </c>
      <c r="B203" s="22"/>
      <c r="C203" s="22"/>
      <c r="H203" s="10"/>
      <c r="I203" s="36"/>
      <c r="J203" s="36"/>
      <c r="K203" s="53"/>
    </row>
    <row r="204" spans="1:11" ht="15.75">
      <c r="A204" s="22"/>
      <c r="B204" s="22"/>
      <c r="C204" s="22"/>
      <c r="H204" s="10"/>
      <c r="I204" s="36"/>
      <c r="J204" s="36"/>
      <c r="K204" s="53"/>
    </row>
    <row r="205" spans="1:12" ht="15.75">
      <c r="A205" s="5" t="s">
        <v>6</v>
      </c>
      <c r="I205" s="10">
        <v>21720</v>
      </c>
      <c r="J205" s="10">
        <v>21686</v>
      </c>
      <c r="K205" s="10">
        <v>21634</v>
      </c>
      <c r="L205" s="52">
        <f>+K205-J205</f>
        <v>-52</v>
      </c>
    </row>
    <row r="206" spans="1:12" ht="15.75">
      <c r="A206" s="5" t="s">
        <v>7</v>
      </c>
      <c r="I206" s="67">
        <v>45033</v>
      </c>
      <c r="J206" s="67">
        <v>44691</v>
      </c>
      <c r="K206" s="67">
        <v>45472</v>
      </c>
      <c r="L206" s="66">
        <f>+K206-J206</f>
        <v>781</v>
      </c>
    </row>
    <row r="207" spans="5:12" ht="15.75">
      <c r="E207" s="5" t="s">
        <v>12</v>
      </c>
      <c r="I207" s="10">
        <f>SUM(I205:I206)</f>
        <v>66753</v>
      </c>
      <c r="J207" s="10">
        <f>SUM(J205:J206)</f>
        <v>66377</v>
      </c>
      <c r="K207" s="10">
        <f>SUM(K205:K206)</f>
        <v>67106</v>
      </c>
      <c r="L207" s="10">
        <f>SUM(L205:L206)</f>
        <v>729</v>
      </c>
    </row>
    <row r="208" spans="8:11" ht="15.75">
      <c r="H208" s="42"/>
      <c r="I208" s="42"/>
      <c r="J208" s="42"/>
      <c r="K208" s="53"/>
    </row>
    <row r="209" spans="8:11" ht="15.75">
      <c r="H209" s="10"/>
      <c r="I209" s="10"/>
      <c r="J209" s="10"/>
      <c r="K209" s="53"/>
    </row>
    <row r="210" spans="1:11" ht="15.75">
      <c r="A210" s="22" t="s">
        <v>15</v>
      </c>
      <c r="H210" s="10"/>
      <c r="I210" s="10"/>
      <c r="J210" s="10"/>
      <c r="K210" s="54"/>
    </row>
    <row r="211" spans="1:11" ht="15.75">
      <c r="A211" s="22"/>
      <c r="H211" s="10"/>
      <c r="I211" s="10"/>
      <c r="J211" s="10"/>
      <c r="K211" s="54"/>
    </row>
    <row r="212" spans="1:12" ht="15.75">
      <c r="A212" s="5" t="s">
        <v>9</v>
      </c>
      <c r="I212" s="36">
        <v>27276</v>
      </c>
      <c r="J212" s="36">
        <v>25773</v>
      </c>
      <c r="K212" s="36">
        <v>24608</v>
      </c>
      <c r="L212" s="52">
        <f>+K212-J212</f>
        <v>-1165</v>
      </c>
    </row>
    <row r="213" spans="1:12" ht="15.75">
      <c r="A213" s="5" t="s">
        <v>10</v>
      </c>
      <c r="I213" s="39">
        <v>413</v>
      </c>
      <c r="J213" s="39">
        <v>389</v>
      </c>
      <c r="K213" s="39">
        <v>395</v>
      </c>
      <c r="L213" s="66">
        <f>+K213-J213</f>
        <v>6</v>
      </c>
    </row>
    <row r="214" spans="4:12" ht="15.75">
      <c r="D214" s="5" t="s">
        <v>11</v>
      </c>
      <c r="I214" s="36">
        <f>SUM(I212:I213)</f>
        <v>27689</v>
      </c>
      <c r="J214" s="36">
        <f>SUM(J212:J213)</f>
        <v>26162</v>
      </c>
      <c r="K214" s="36">
        <f>SUM(K212:K213)</f>
        <v>25003</v>
      </c>
      <c r="L214" s="36">
        <f>SUM(L212:L213)</f>
        <v>-1159</v>
      </c>
    </row>
    <row r="215" spans="1:12" ht="15.75">
      <c r="A215" s="5" t="s">
        <v>13</v>
      </c>
      <c r="I215" s="39">
        <v>1105</v>
      </c>
      <c r="J215" s="39">
        <v>1230</v>
      </c>
      <c r="K215" s="39">
        <v>1217</v>
      </c>
      <c r="L215" s="66">
        <f>+K215-J215</f>
        <v>-13</v>
      </c>
    </row>
    <row r="216" spans="5:12" ht="15.75">
      <c r="E216" s="5" t="s">
        <v>14</v>
      </c>
      <c r="I216" s="36">
        <f>SUM(I214:I215)</f>
        <v>28794</v>
      </c>
      <c r="J216" s="36">
        <f>SUM(J214:J215)</f>
        <v>27392</v>
      </c>
      <c r="K216" s="36">
        <f>SUM(K214:K215)</f>
        <v>26220</v>
      </c>
      <c r="L216" s="36">
        <f>SUM(L214:L215)</f>
        <v>-1172</v>
      </c>
    </row>
    <row r="217" spans="9:12" ht="15.75">
      <c r="I217" s="10"/>
      <c r="J217" s="10"/>
      <c r="K217" s="10"/>
      <c r="L217" s="53"/>
    </row>
    <row r="218" spans="1:12" ht="15.75">
      <c r="A218" s="5" t="s">
        <v>33</v>
      </c>
      <c r="I218" s="10">
        <v>916</v>
      </c>
      <c r="J218" s="10">
        <v>936</v>
      </c>
      <c r="K218" s="10">
        <v>932</v>
      </c>
      <c r="L218" s="52">
        <f>+K218-J218</f>
        <v>-4</v>
      </c>
    </row>
    <row r="219" ht="15.75">
      <c r="K219" s="48"/>
    </row>
  </sheetData>
  <mergeCells count="11">
    <mergeCell ref="E103:J105"/>
    <mergeCell ref="A3:M6"/>
    <mergeCell ref="A18:M29"/>
    <mergeCell ref="A166:K166"/>
    <mergeCell ref="A15:M16"/>
    <mergeCell ref="A7:M9"/>
    <mergeCell ref="A11:M13"/>
    <mergeCell ref="E117:J119"/>
    <mergeCell ref="E112:J116"/>
    <mergeCell ref="E99:J101"/>
    <mergeCell ref="E121:J122"/>
  </mergeCells>
  <printOptions/>
  <pageMargins left="0.8" right="0.8" top="1.25" bottom="1.25" header="0.75" footer="0.75"/>
  <pageSetup fitToHeight="6" horizontalDpi="600" verticalDpi="600" orientation="landscape" scale="55" r:id="rId1"/>
  <headerFooter alignWithMargins="0">
    <oddHeader>&amp;C&amp;"Courier New,Bold"&amp;12Defense Health Program
Fiscal Year (FY) 2002 Amended Budget Submission
Operation and Maintenance</oddHeader>
    <oddFooter>&amp;R&amp;"Courier New,Bold"&amp;12OP-5 Part 2 In-House Care  (Page &amp;P of  &amp;N)</oddFooter>
  </headerFooter>
  <rowBreaks count="4" manualBreakCount="4">
    <brk id="46" max="255" man="1"/>
    <brk id="94" max="255" man="1"/>
    <brk id="134" max="255" man="1"/>
    <brk id="1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DoD - Health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njohnson</cp:lastModifiedBy>
  <cp:lastPrinted>2001-08-15T16:44:44Z</cp:lastPrinted>
  <dcterms:created xsi:type="dcterms:W3CDTF">1998-06-09T15:25:35Z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