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480" windowHeight="11640"/>
  </bookViews>
  <sheets>
    <sheet name="DD141AD732FF1-142" sheetId="2" r:id="rId1"/>
  </sheets>
  <definedNames>
    <definedName name="_xlnm.Print_Titles" localSheetId="0">'DD141AD732FF1-142'!$1:$7</definedName>
  </definedNames>
  <calcPr calcId="125725" fullCalcOnLoad="1"/>
</workbook>
</file>

<file path=xl/calcChain.xml><?xml version="1.0" encoding="utf-8"?>
<calcChain xmlns="http://schemas.openxmlformats.org/spreadsheetml/2006/main">
  <c r="F50" i="2"/>
  <c r="G50"/>
  <c r="H50"/>
  <c r="I50"/>
  <c r="J50"/>
  <c r="K50"/>
  <c r="E50"/>
  <c r="H49"/>
  <c r="H47"/>
  <c r="I47"/>
  <c r="J47"/>
  <c r="K47"/>
  <c r="E47"/>
  <c r="H36"/>
  <c r="J36"/>
  <c r="K36"/>
  <c r="H28"/>
  <c r="I28"/>
  <c r="J28"/>
  <c r="K28"/>
  <c r="H10"/>
  <c r="I10"/>
  <c r="K10"/>
  <c r="E28"/>
  <c r="D47"/>
  <c r="E10"/>
  <c r="L8"/>
  <c r="L10"/>
  <c r="L46"/>
  <c r="L41"/>
  <c r="L38"/>
  <c r="L39"/>
  <c r="L40"/>
  <c r="L42"/>
  <c r="L45"/>
  <c r="H37"/>
  <c r="H17"/>
  <c r="L26"/>
  <c r="L11"/>
  <c r="L12"/>
  <c r="L13"/>
  <c r="L28"/>
  <c r="L14"/>
  <c r="L15"/>
  <c r="L16"/>
  <c r="L17"/>
  <c r="L18"/>
  <c r="L19"/>
  <c r="L20"/>
  <c r="L21"/>
  <c r="L22"/>
  <c r="L23"/>
  <c r="L25"/>
  <c r="L27"/>
  <c r="L9"/>
  <c r="L29"/>
  <c r="L36"/>
  <c r="L30"/>
  <c r="L31"/>
  <c r="L32"/>
  <c r="L33"/>
  <c r="L34"/>
  <c r="L35"/>
  <c r="L37"/>
  <c r="L43"/>
  <c r="L44"/>
  <c r="L48"/>
  <c r="L49"/>
  <c r="L50"/>
  <c r="E36"/>
  <c r="E49"/>
  <c r="D28"/>
  <c r="D10"/>
  <c r="D36"/>
  <c r="D49"/>
  <c r="D50"/>
  <c r="L47"/>
</calcChain>
</file>

<file path=xl/sharedStrings.xml><?xml version="1.0" encoding="utf-8"?>
<sst xmlns="http://schemas.openxmlformats.org/spreadsheetml/2006/main" count="127" uniqueCount="121">
  <si>
    <t>Report of Programs</t>
  </si>
  <si>
    <t>(Dollars in Thousands)</t>
  </si>
  <si>
    <t>Account:</t>
  </si>
  <si>
    <t>Weapons Procurement, Navy  09/11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</si>
  <si>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</si>
  <si>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</si>
  <si>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</si>
  <si>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</si>
  <si>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</si>
  <si>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</si>
  <si>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</si>
  <si>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</si>
  <si>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</si>
  <si>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</si>
  <si>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</si>
  <si>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</si>
  <si>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</si>
  <si>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</si>
  <si>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</si>
  <si>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</si>
  <si>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</si>
  <si>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</si>
  <si>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</si>
  <si>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</si>
  <si>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</si>
  <si>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</si>
  <si>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</si>
  <si>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</si>
  <si>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</si>
  <si>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</si>
  <si>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Missile Industrial Facilities  </t>
  </si>
  <si>
    <t>BA 01: Ballistic Missiles</t>
  </si>
  <si>
    <t>2101</t>
  </si>
  <si>
    <t>2206</t>
  </si>
  <si>
    <t>2209</t>
  </si>
  <si>
    <t>2230</t>
  </si>
  <si>
    <t>2234</t>
  </si>
  <si>
    <t>2242</t>
  </si>
  <si>
    <t>Rolling Airframe Missile (RAM)  </t>
  </si>
  <si>
    <t>2254</t>
  </si>
  <si>
    <t>2280</t>
  </si>
  <si>
    <t>2290</t>
  </si>
  <si>
    <t>2307</t>
  </si>
  <si>
    <t>2327</t>
  </si>
  <si>
    <t>HARM Mods  </t>
  </si>
  <si>
    <t>2356</t>
  </si>
  <si>
    <t>2420</t>
  </si>
  <si>
    <t>*</t>
  </si>
  <si>
    <t>(ABL Restoration Plan)</t>
  </si>
  <si>
    <t>( 38,000)</t>
  </si>
  <si>
    <t>(-112)</t>
  </si>
  <si>
    <t xml:space="preserve">2433C </t>
  </si>
  <si>
    <t>2433</t>
  </si>
  <si>
    <t>2500</t>
  </si>
  <si>
    <t>Ordnance Support Equipment  </t>
  </si>
  <si>
    <t>BA 02: Other Missiles</t>
  </si>
  <si>
    <t>2410</t>
  </si>
  <si>
    <t>3141</t>
  </si>
  <si>
    <t>3215</t>
  </si>
  <si>
    <t>MK-46 Torpedo Mods  </t>
  </si>
  <si>
    <t>3225</t>
  </si>
  <si>
    <t>3231</t>
  </si>
  <si>
    <t>Quickstrike Mine  </t>
  </si>
  <si>
    <t>3301</t>
  </si>
  <si>
    <t>3302</t>
  </si>
  <si>
    <t>BA 03: Torpedoes and Related Equipment</t>
  </si>
  <si>
    <t>4129</t>
  </si>
  <si>
    <t>Small Arms and Weapons  </t>
  </si>
  <si>
    <t>4205</t>
  </si>
  <si>
    <t>4206</t>
  </si>
  <si>
    <t>4217</t>
  </si>
  <si>
    <t>Gun Mount Mods  </t>
  </si>
  <si>
    <t>4221</t>
  </si>
  <si>
    <t>4223</t>
  </si>
  <si>
    <t>4225</t>
  </si>
  <si>
    <t>Airborne Mine Neutralization Systems  </t>
  </si>
  <si>
    <t>4227</t>
  </si>
  <si>
    <t>Marine Corps Tactical Unmanned Aerial System  </t>
  </si>
  <si>
    <t>BA 04: Other Weapons</t>
  </si>
  <si>
    <t>6120</t>
  </si>
  <si>
    <t>Spares and Repair Parts  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</si>
  <si>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</si>
  <si>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</si>
  <si>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</si>
  <si>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</si>
  <si>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</si>
  <si>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</si>
  <si>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</si>
  <si>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</si>
  <si>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</si>
  <si>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</si>
  <si>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</si>
  <si>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</si>
  <si>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</si>
  <si>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 Adv Proc (CY)   R1.</t>
  </si>
  <si>
    <t>(37,888)</t>
  </si>
  <si>
    <t>Standard Missile  S1.</t>
  </si>
  <si>
    <t>Torpedo Support Equipment  R1.</t>
  </si>
  <si>
    <t>Cancelled Account Adjustments</t>
  </si>
  <si>
    <t>Other Missile Support  S1.</t>
  </si>
  <si>
    <t>Evolved Sea Sparrow Missile (ESSM)  S1.</t>
  </si>
  <si>
    <t>Standard Missiles Mods  S1.</t>
  </si>
  <si>
    <t>Fleet Satellite Comm Follow-On  S1.</t>
  </si>
  <si>
    <t>Weapons Industrial Facilities  S1.</t>
  </si>
  <si>
    <t>ASW Targets  S1.</t>
  </si>
  <si>
    <t>MK-48 Torpedo ADCAP Mods  S1.</t>
  </si>
  <si>
    <t>ASW Range Support  S1.</t>
  </si>
  <si>
    <t>Close-In Wpns Sys (CIWS) Mods  S1.</t>
  </si>
  <si>
    <t>Coast Guard Weapons  S1.</t>
  </si>
  <si>
    <t>Cruiser Modernization Weapons  S1.</t>
  </si>
  <si>
    <t>AMRAAM   S1. S3.</t>
  </si>
  <si>
    <t>Sidewinder   R1.</t>
  </si>
  <si>
    <t>JT Standoff Weapon (JSOW)   R2.</t>
  </si>
  <si>
    <t>Aerial Targets  R3.</t>
  </si>
  <si>
    <t>Hellfire  S1.</t>
  </si>
  <si>
    <t>Judgement Fund</t>
  </si>
  <si>
    <t>LCS Module Weapons  R2.</t>
  </si>
  <si>
    <t>Data as of: 30 September  2011</t>
  </si>
  <si>
    <t>TRIDENT II Mods  S1.</t>
  </si>
  <si>
    <t>Tomahawk  R1.</t>
  </si>
  <si>
    <t>First Destination Transportation  R1.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</si>
</sst>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sz val="7.5"/>
      <name val="Arial"/>
    </font>
    <font>
      <b/>
      <sz val="7.5"/>
      <name val="Arial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3" fontId="2" fillId="0" borderId="1" xfId="0" quotePrefix="1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0" fillId="0" borderId="0" xfId="0" applyNumberFormat="1" applyFill="1"/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Normal="100" workbookViewId="0">
      <pane ySplit="7" topLeftCell="A8" activePane="bottomLeft" state="frozen"/>
      <selection pane="bottomLeft" activeCell="A26" sqref="A26:IV46"/>
    </sheetView>
  </sheetViews>
  <sheetFormatPr defaultRowHeight="12.75"/>
  <cols>
    <col min="1" max="2" width="6.85546875" customWidth="1"/>
    <col min="3" max="3" width="40.140625" customWidth="1"/>
    <col min="4" max="4" width="8.7109375" customWidth="1"/>
    <col min="5" max="5" width="9.7109375" customWidth="1"/>
    <col min="6" max="6" width="10.42578125" customWidth="1"/>
    <col min="8" max="8" width="9" customWidth="1"/>
    <col min="10" max="11" width="7.42578125" customWidth="1"/>
    <col min="12" max="12" width="9.42578125" customWidth="1"/>
  </cols>
  <sheetData>
    <row r="1" spans="1:12" s="3" customFormat="1" ht="12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3" customForma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3" customFormat="1">
      <c r="A3" s="23" t="s">
        <v>117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s="3" customFormat="1">
      <c r="A4" s="2" t="s">
        <v>2</v>
      </c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s="3" customFormat="1">
      <c r="A5" s="8" t="s">
        <v>4</v>
      </c>
      <c r="B5" s="8" t="s">
        <v>7</v>
      </c>
      <c r="C5" s="27" t="s">
        <v>10</v>
      </c>
      <c r="D5" s="8" t="s">
        <v>11</v>
      </c>
      <c r="E5" s="27" t="s">
        <v>13</v>
      </c>
      <c r="F5" s="8" t="s">
        <v>14</v>
      </c>
      <c r="G5" s="8" t="s">
        <v>16</v>
      </c>
      <c r="H5" s="8" t="s">
        <v>18</v>
      </c>
      <c r="I5" s="8" t="s">
        <v>20</v>
      </c>
      <c r="J5" s="8" t="s">
        <v>22</v>
      </c>
      <c r="K5" s="8" t="s">
        <v>25</v>
      </c>
      <c r="L5" s="8" t="s">
        <v>26</v>
      </c>
    </row>
    <row r="6" spans="1:12" s="3" customFormat="1">
      <c r="A6" s="9" t="s">
        <v>5</v>
      </c>
      <c r="B6" s="9" t="s">
        <v>8</v>
      </c>
      <c r="C6" s="28"/>
      <c r="D6" s="9" t="s">
        <v>7</v>
      </c>
      <c r="E6" s="28"/>
      <c r="F6" s="9" t="s">
        <v>15</v>
      </c>
      <c r="G6" s="9" t="s">
        <v>17</v>
      </c>
      <c r="H6" s="9" t="s">
        <v>19</v>
      </c>
      <c r="I6" s="9" t="s">
        <v>21</v>
      </c>
      <c r="J6" s="9" t="s">
        <v>23</v>
      </c>
      <c r="K6" s="9" t="s">
        <v>23</v>
      </c>
      <c r="L6" s="9" t="s">
        <v>27</v>
      </c>
    </row>
    <row r="7" spans="1:12" s="3" customFormat="1">
      <c r="A7" s="10" t="s">
        <v>6</v>
      </c>
      <c r="B7" s="10" t="s">
        <v>9</v>
      </c>
      <c r="C7" s="29"/>
      <c r="D7" s="10" t="s">
        <v>12</v>
      </c>
      <c r="E7" s="29"/>
      <c r="F7" s="10" t="s">
        <v>16</v>
      </c>
      <c r="G7" s="10" t="s">
        <v>93</v>
      </c>
      <c r="H7" s="10"/>
      <c r="I7" s="10" t="s">
        <v>16</v>
      </c>
      <c r="J7" s="10" t="s">
        <v>24</v>
      </c>
      <c r="K7" s="10" t="s">
        <v>24</v>
      </c>
      <c r="L7" s="10"/>
    </row>
    <row r="8" spans="1:12" s="11" customFormat="1">
      <c r="A8" s="6"/>
      <c r="B8" s="12" t="s">
        <v>28</v>
      </c>
      <c r="C8" s="13" t="s">
        <v>118</v>
      </c>
      <c r="D8" s="1">
        <v>1093168</v>
      </c>
      <c r="E8" s="1">
        <v>1088268</v>
      </c>
      <c r="F8" s="1"/>
      <c r="G8" s="1"/>
      <c r="H8" s="1">
        <v>-3211</v>
      </c>
      <c r="I8" s="1">
        <v>-947</v>
      </c>
      <c r="J8" s="1"/>
      <c r="K8" s="1">
        <v>-686</v>
      </c>
      <c r="L8" s="1">
        <f>SUM(E8:K8)</f>
        <v>1083424</v>
      </c>
    </row>
    <row r="9" spans="1:12" s="11" customFormat="1">
      <c r="A9" s="6"/>
      <c r="B9" s="12" t="s">
        <v>29</v>
      </c>
      <c r="C9" s="13" t="s">
        <v>30</v>
      </c>
      <c r="D9" s="1">
        <v>3496</v>
      </c>
      <c r="E9" s="1">
        <v>3496</v>
      </c>
      <c r="F9" s="1"/>
      <c r="G9" s="1"/>
      <c r="H9" s="1">
        <v>-10</v>
      </c>
      <c r="I9" s="1"/>
      <c r="J9" s="1"/>
      <c r="K9" s="1"/>
      <c r="L9" s="1">
        <f>SUM(E9:K9)</f>
        <v>3486</v>
      </c>
    </row>
    <row r="10" spans="1:12" s="11" customFormat="1">
      <c r="A10" s="6"/>
      <c r="B10" s="6"/>
      <c r="C10" s="14" t="s">
        <v>31</v>
      </c>
      <c r="D10" s="4">
        <f>SUM(D8:D9)</f>
        <v>1096664</v>
      </c>
      <c r="E10" s="4">
        <f>SUM(E8:E9)</f>
        <v>1091764</v>
      </c>
      <c r="F10" s="4"/>
      <c r="G10" s="4"/>
      <c r="H10" s="4">
        <f t="shared" ref="H10:K10" si="0">SUM(H8:H9)</f>
        <v>-3221</v>
      </c>
      <c r="I10" s="4">
        <f t="shared" si="0"/>
        <v>-947</v>
      </c>
      <c r="J10" s="4"/>
      <c r="K10" s="4">
        <f t="shared" si="0"/>
        <v>-686</v>
      </c>
      <c r="L10" s="4">
        <f>SUM(L8:L9)</f>
        <v>1086910</v>
      </c>
    </row>
    <row r="11" spans="1:12" s="11" customFormat="1">
      <c r="A11" s="6"/>
      <c r="B11" s="12" t="s">
        <v>32</v>
      </c>
      <c r="C11" s="13" t="s">
        <v>119</v>
      </c>
      <c r="D11" s="1">
        <v>281096</v>
      </c>
      <c r="E11" s="1">
        <v>281096</v>
      </c>
      <c r="F11" s="1"/>
      <c r="G11" s="1"/>
      <c r="H11" s="1">
        <v>-829</v>
      </c>
      <c r="I11" s="1"/>
      <c r="J11" s="1"/>
      <c r="K11" s="1">
        <v>3</v>
      </c>
      <c r="L11" s="1">
        <f>SUM(E11:K11)</f>
        <v>280270</v>
      </c>
    </row>
    <row r="12" spans="1:12" s="11" customFormat="1">
      <c r="A12" s="6"/>
      <c r="B12" s="12" t="s">
        <v>33</v>
      </c>
      <c r="C12" s="13" t="s">
        <v>110</v>
      </c>
      <c r="D12" s="1">
        <v>146830</v>
      </c>
      <c r="E12" s="1">
        <v>93230</v>
      </c>
      <c r="F12" s="1"/>
      <c r="G12" s="1"/>
      <c r="H12" s="1">
        <v>-275</v>
      </c>
      <c r="I12" s="1">
        <v>-270</v>
      </c>
      <c r="J12" s="1">
        <v>-4430</v>
      </c>
      <c r="K12" s="1">
        <v>-3110</v>
      </c>
      <c r="L12" s="1">
        <f t="shared" ref="L12:L27" si="1">SUM(E12:K12)</f>
        <v>85145</v>
      </c>
    </row>
    <row r="13" spans="1:12" s="11" customFormat="1">
      <c r="A13" s="6"/>
      <c r="B13" s="12" t="s">
        <v>34</v>
      </c>
      <c r="C13" s="13" t="s">
        <v>111</v>
      </c>
      <c r="D13" s="1">
        <v>57497</v>
      </c>
      <c r="E13" s="1">
        <v>57497</v>
      </c>
      <c r="F13" s="1"/>
      <c r="G13" s="1"/>
      <c r="H13" s="1">
        <v>-170</v>
      </c>
      <c r="I13" s="1"/>
      <c r="J13" s="1"/>
      <c r="K13" s="1">
        <v>1937</v>
      </c>
      <c r="L13" s="1">
        <f t="shared" si="1"/>
        <v>59264</v>
      </c>
    </row>
    <row r="14" spans="1:12" s="11" customFormat="1">
      <c r="A14" s="6"/>
      <c r="B14" s="12" t="s">
        <v>35</v>
      </c>
      <c r="C14" s="13" t="s">
        <v>112</v>
      </c>
      <c r="D14" s="1">
        <v>149144</v>
      </c>
      <c r="E14" s="1">
        <v>143044</v>
      </c>
      <c r="F14" s="1"/>
      <c r="G14" s="1"/>
      <c r="H14" s="1">
        <v>-422</v>
      </c>
      <c r="I14" s="1"/>
      <c r="J14" s="1"/>
      <c r="K14" s="1">
        <v>1435</v>
      </c>
      <c r="L14" s="1">
        <f t="shared" si="1"/>
        <v>144057</v>
      </c>
    </row>
    <row r="15" spans="1:12" s="11" customFormat="1">
      <c r="A15" s="6"/>
      <c r="B15" s="12" t="s">
        <v>36</v>
      </c>
      <c r="C15" s="13" t="s">
        <v>96</v>
      </c>
      <c r="D15" s="1">
        <v>227958</v>
      </c>
      <c r="E15" s="1">
        <v>225958</v>
      </c>
      <c r="F15" s="1"/>
      <c r="G15" s="1"/>
      <c r="H15" s="1">
        <v>-666</v>
      </c>
      <c r="I15" s="1"/>
      <c r="J15" s="1"/>
      <c r="K15" s="1">
        <v>-4570</v>
      </c>
      <c r="L15" s="1">
        <f t="shared" si="1"/>
        <v>220722</v>
      </c>
    </row>
    <row r="16" spans="1:12" s="11" customFormat="1">
      <c r="A16" s="6"/>
      <c r="B16" s="12" t="s">
        <v>37</v>
      </c>
      <c r="C16" s="13" t="s">
        <v>38</v>
      </c>
      <c r="D16" s="1">
        <v>74287</v>
      </c>
      <c r="E16" s="1">
        <v>70987</v>
      </c>
      <c r="F16" s="1"/>
      <c r="G16" s="1"/>
      <c r="H16" s="1">
        <v>-209</v>
      </c>
      <c r="I16" s="1"/>
      <c r="J16" s="1"/>
      <c r="K16" s="1"/>
      <c r="L16" s="1">
        <f t="shared" si="1"/>
        <v>70778</v>
      </c>
    </row>
    <row r="17" spans="1:12" s="11" customFormat="1">
      <c r="A17" s="6"/>
      <c r="B17" s="12" t="s">
        <v>39</v>
      </c>
      <c r="C17" s="13" t="s">
        <v>114</v>
      </c>
      <c r="D17" s="1">
        <v>95358</v>
      </c>
      <c r="E17" s="1">
        <v>92258</v>
      </c>
      <c r="F17" s="1"/>
      <c r="G17" s="1"/>
      <c r="H17" s="1">
        <f>-272+25300</f>
        <v>25028</v>
      </c>
      <c r="I17" s="1"/>
      <c r="J17" s="1"/>
      <c r="K17" s="1">
        <v>-1500</v>
      </c>
      <c r="L17" s="1">
        <f t="shared" si="1"/>
        <v>115786</v>
      </c>
    </row>
    <row r="18" spans="1:12" s="11" customFormat="1">
      <c r="A18" s="6"/>
      <c r="B18" s="12" t="s">
        <v>40</v>
      </c>
      <c r="C18" s="13" t="s">
        <v>113</v>
      </c>
      <c r="D18" s="1">
        <v>83313</v>
      </c>
      <c r="E18" s="1">
        <v>78813</v>
      </c>
      <c r="F18" s="1"/>
      <c r="G18" s="1"/>
      <c r="H18" s="1">
        <v>-232</v>
      </c>
      <c r="I18" s="1"/>
      <c r="J18" s="1"/>
      <c r="K18" s="1">
        <v>1235</v>
      </c>
      <c r="L18" s="1">
        <f t="shared" si="1"/>
        <v>79816</v>
      </c>
    </row>
    <row r="19" spans="1:12" s="11" customFormat="1">
      <c r="A19" s="6"/>
      <c r="B19" s="12" t="s">
        <v>41</v>
      </c>
      <c r="C19" s="13" t="s">
        <v>99</v>
      </c>
      <c r="D19" s="1">
        <v>9478</v>
      </c>
      <c r="E19" s="1">
        <v>9478</v>
      </c>
      <c r="F19" s="1"/>
      <c r="G19" s="1"/>
      <c r="H19" s="1">
        <v>-28</v>
      </c>
      <c r="I19" s="1"/>
      <c r="J19" s="1"/>
      <c r="K19" s="1">
        <v>-24</v>
      </c>
      <c r="L19" s="1">
        <f t="shared" si="1"/>
        <v>9426</v>
      </c>
    </row>
    <row r="20" spans="1:12" s="11" customFormat="1">
      <c r="A20" s="6"/>
      <c r="B20" s="12" t="s">
        <v>42</v>
      </c>
      <c r="C20" s="13" t="s">
        <v>100</v>
      </c>
      <c r="D20" s="1">
        <v>85061</v>
      </c>
      <c r="E20" s="1">
        <v>85061</v>
      </c>
      <c r="F20" s="1"/>
      <c r="G20" s="1"/>
      <c r="H20" s="1">
        <v>-251</v>
      </c>
      <c r="I20" s="1">
        <v>-176</v>
      </c>
      <c r="J20" s="1"/>
      <c r="K20" s="1">
        <v>-213</v>
      </c>
      <c r="L20" s="1">
        <f t="shared" si="1"/>
        <v>84421</v>
      </c>
    </row>
    <row r="21" spans="1:12" s="11" customFormat="1">
      <c r="A21" s="6"/>
      <c r="B21" s="12" t="s">
        <v>43</v>
      </c>
      <c r="C21" s="13" t="s">
        <v>44</v>
      </c>
      <c r="D21" s="1">
        <v>42735</v>
      </c>
      <c r="E21" s="1">
        <v>22400</v>
      </c>
      <c r="F21" s="1"/>
      <c r="G21" s="1"/>
      <c r="H21" s="1">
        <v>-66</v>
      </c>
      <c r="I21" s="1"/>
      <c r="J21" s="1"/>
      <c r="K21" s="1"/>
      <c r="L21" s="1">
        <f t="shared" si="1"/>
        <v>22334</v>
      </c>
    </row>
    <row r="22" spans="1:12" s="11" customFormat="1">
      <c r="A22" s="6"/>
      <c r="B22" s="12" t="s">
        <v>45</v>
      </c>
      <c r="C22" s="13" t="s">
        <v>101</v>
      </c>
      <c r="D22" s="1">
        <v>77360</v>
      </c>
      <c r="E22" s="1">
        <v>77360</v>
      </c>
      <c r="F22" s="1"/>
      <c r="G22" s="1"/>
      <c r="H22" s="1">
        <v>-228</v>
      </c>
      <c r="I22" s="1"/>
      <c r="J22" s="1"/>
      <c r="K22" s="1">
        <v>-193</v>
      </c>
      <c r="L22" s="1">
        <f t="shared" si="1"/>
        <v>76939</v>
      </c>
    </row>
    <row r="23" spans="1:12" s="11" customFormat="1">
      <c r="A23" s="6"/>
      <c r="B23" s="12" t="s">
        <v>46</v>
      </c>
      <c r="C23" s="13" t="s">
        <v>103</v>
      </c>
      <c r="D23" s="1">
        <v>3266</v>
      </c>
      <c r="E23" s="1">
        <v>41266</v>
      </c>
      <c r="F23" s="1"/>
      <c r="G23" s="1"/>
      <c r="H23" s="1">
        <v>-122</v>
      </c>
      <c r="I23" s="1"/>
      <c r="J23" s="1"/>
      <c r="K23" s="1">
        <v>-194</v>
      </c>
      <c r="L23" s="1">
        <f t="shared" si="1"/>
        <v>40950</v>
      </c>
    </row>
    <row r="24" spans="1:12" s="11" customFormat="1">
      <c r="A24" s="12" t="s">
        <v>47</v>
      </c>
      <c r="B24" s="15"/>
      <c r="C24" s="13" t="s">
        <v>48</v>
      </c>
      <c r="D24" s="6"/>
      <c r="E24" s="1" t="s">
        <v>49</v>
      </c>
      <c r="F24" s="1"/>
      <c r="G24" s="1"/>
      <c r="H24" s="1" t="s">
        <v>50</v>
      </c>
      <c r="I24" s="6"/>
      <c r="J24" s="5"/>
      <c r="K24" s="6"/>
      <c r="L24" s="7" t="s">
        <v>95</v>
      </c>
    </row>
    <row r="25" spans="1:12" s="11" customFormat="1">
      <c r="A25" s="6"/>
      <c r="B25" s="12" t="s">
        <v>52</v>
      </c>
      <c r="C25" s="13" t="s">
        <v>102</v>
      </c>
      <c r="D25" s="1">
        <v>479680</v>
      </c>
      <c r="E25" s="1">
        <v>316180</v>
      </c>
      <c r="F25" s="1"/>
      <c r="G25" s="1"/>
      <c r="H25" s="1">
        <v>-932</v>
      </c>
      <c r="I25" s="1"/>
      <c r="J25" s="1"/>
      <c r="K25" s="1">
        <v>-96</v>
      </c>
      <c r="L25" s="1">
        <f t="shared" si="1"/>
        <v>315152</v>
      </c>
    </row>
    <row r="26" spans="1:12" s="11" customFormat="1">
      <c r="A26" s="6"/>
      <c r="B26" s="12" t="s">
        <v>51</v>
      </c>
      <c r="C26" s="13" t="s">
        <v>94</v>
      </c>
      <c r="D26" s="1">
        <v>27776</v>
      </c>
      <c r="E26" s="1">
        <v>27776</v>
      </c>
      <c r="F26" s="1"/>
      <c r="G26" s="1"/>
      <c r="H26" s="1">
        <v>-82</v>
      </c>
      <c r="I26" s="1"/>
      <c r="J26" s="1"/>
      <c r="K26" s="1">
        <v>82</v>
      </c>
      <c r="L26" s="1">
        <f>SUM(E26:K26)</f>
        <v>27776</v>
      </c>
    </row>
    <row r="27" spans="1:12" s="11" customFormat="1">
      <c r="A27" s="6"/>
      <c r="B27" s="12" t="s">
        <v>53</v>
      </c>
      <c r="C27" s="13" t="s">
        <v>54</v>
      </c>
      <c r="D27" s="1">
        <v>43708</v>
      </c>
      <c r="E27" s="1">
        <v>43708</v>
      </c>
      <c r="F27" s="1"/>
      <c r="G27" s="1"/>
      <c r="H27" s="1">
        <v>-129</v>
      </c>
      <c r="I27" s="1"/>
      <c r="J27" s="1"/>
      <c r="K27" s="1"/>
      <c r="L27" s="1">
        <f t="shared" si="1"/>
        <v>43579</v>
      </c>
    </row>
    <row r="28" spans="1:12" s="11" customFormat="1">
      <c r="A28" s="6"/>
      <c r="B28" s="6"/>
      <c r="C28" s="14" t="s">
        <v>55</v>
      </c>
      <c r="D28" s="4">
        <f>SUM(D11:D27)</f>
        <v>1884547</v>
      </c>
      <c r="E28" s="4">
        <f>SUM(E11:E27)</f>
        <v>1666112</v>
      </c>
      <c r="F28" s="4"/>
      <c r="G28" s="4"/>
      <c r="H28" s="4">
        <f t="shared" ref="H28:K28" si="2">SUM(H11:H27)</f>
        <v>20387</v>
      </c>
      <c r="I28" s="4">
        <f t="shared" si="2"/>
        <v>-446</v>
      </c>
      <c r="J28" s="4">
        <f t="shared" si="2"/>
        <v>-4430</v>
      </c>
      <c r="K28" s="4">
        <f t="shared" si="2"/>
        <v>-5208</v>
      </c>
      <c r="L28" s="4">
        <f>SUM(L11:L27)</f>
        <v>1676415</v>
      </c>
    </row>
    <row r="29" spans="1:12" s="11" customFormat="1">
      <c r="A29" s="6"/>
      <c r="B29" s="12" t="s">
        <v>56</v>
      </c>
      <c r="C29" s="13" t="s">
        <v>120</v>
      </c>
      <c r="D29" s="1">
        <v>3442</v>
      </c>
      <c r="E29" s="1">
        <v>3442</v>
      </c>
      <c r="F29" s="1"/>
      <c r="G29" s="1"/>
      <c r="H29" s="1">
        <v>-10</v>
      </c>
      <c r="I29" s="1"/>
      <c r="J29" s="1"/>
      <c r="K29" s="1">
        <v>686</v>
      </c>
      <c r="L29" s="1">
        <f t="shared" ref="L29:L35" si="3">SUM(E29:K29)</f>
        <v>4118</v>
      </c>
    </row>
    <row r="30" spans="1:12" s="11" customFormat="1">
      <c r="A30" s="6"/>
      <c r="B30" s="12" t="s">
        <v>57</v>
      </c>
      <c r="C30" s="13" t="s">
        <v>104</v>
      </c>
      <c r="D30" s="1">
        <v>8929</v>
      </c>
      <c r="E30" s="1">
        <v>7429</v>
      </c>
      <c r="F30" s="1"/>
      <c r="G30" s="1"/>
      <c r="H30" s="1">
        <v>-22</v>
      </c>
      <c r="I30" s="1"/>
      <c r="J30" s="1"/>
      <c r="K30" s="1">
        <v>-22</v>
      </c>
      <c r="L30" s="1">
        <f t="shared" si="3"/>
        <v>7385</v>
      </c>
    </row>
    <row r="31" spans="1:12" s="11" customFormat="1">
      <c r="A31" s="6"/>
      <c r="B31" s="12" t="s">
        <v>58</v>
      </c>
      <c r="C31" s="13" t="s">
        <v>59</v>
      </c>
      <c r="D31" s="1">
        <v>77782</v>
      </c>
      <c r="E31" s="1">
        <v>58882</v>
      </c>
      <c r="F31" s="1"/>
      <c r="G31" s="1"/>
      <c r="H31" s="1">
        <v>-174</v>
      </c>
      <c r="I31" s="1"/>
      <c r="J31" s="1">
        <v>-31700</v>
      </c>
      <c r="K31" s="1"/>
      <c r="L31" s="1">
        <f t="shared" si="3"/>
        <v>27008</v>
      </c>
    </row>
    <row r="32" spans="1:12" s="11" customFormat="1">
      <c r="A32" s="6"/>
      <c r="B32" s="12" t="s">
        <v>60</v>
      </c>
      <c r="C32" s="13" t="s">
        <v>105</v>
      </c>
      <c r="D32" s="1">
        <v>61545</v>
      </c>
      <c r="E32" s="1">
        <v>53045</v>
      </c>
      <c r="F32" s="1"/>
      <c r="G32" s="1"/>
      <c r="H32" s="1">
        <v>-156</v>
      </c>
      <c r="I32" s="1"/>
      <c r="J32" s="1"/>
      <c r="K32" s="1">
        <v>-10554</v>
      </c>
      <c r="L32" s="1">
        <f t="shared" si="3"/>
        <v>42335</v>
      </c>
    </row>
    <row r="33" spans="1:12" s="11" customFormat="1">
      <c r="A33" s="6"/>
      <c r="B33" s="12" t="s">
        <v>61</v>
      </c>
      <c r="C33" s="13" t="s">
        <v>62</v>
      </c>
      <c r="D33" s="1">
        <v>3506</v>
      </c>
      <c r="E33" s="1">
        <v>3506</v>
      </c>
      <c r="F33" s="1"/>
      <c r="G33" s="1"/>
      <c r="H33" s="1">
        <v>-10</v>
      </c>
      <c r="I33" s="1"/>
      <c r="J33" s="1"/>
      <c r="K33" s="1"/>
      <c r="L33" s="1">
        <f t="shared" si="3"/>
        <v>3496</v>
      </c>
    </row>
    <row r="34" spans="1:12" s="11" customFormat="1">
      <c r="A34" s="6"/>
      <c r="B34" s="12" t="s">
        <v>63</v>
      </c>
      <c r="C34" s="13" t="s">
        <v>97</v>
      </c>
      <c r="D34" s="1">
        <v>36002</v>
      </c>
      <c r="E34" s="1">
        <v>36002</v>
      </c>
      <c r="F34" s="1"/>
      <c r="G34" s="1"/>
      <c r="H34" s="1">
        <v>-106</v>
      </c>
      <c r="I34" s="1"/>
      <c r="J34" s="1"/>
      <c r="K34" s="1">
        <v>16381</v>
      </c>
      <c r="L34" s="1">
        <f t="shared" si="3"/>
        <v>52277</v>
      </c>
    </row>
    <row r="35" spans="1:12" s="11" customFormat="1">
      <c r="A35" s="6"/>
      <c r="B35" s="12" t="s">
        <v>64</v>
      </c>
      <c r="C35" s="13" t="s">
        <v>106</v>
      </c>
      <c r="D35" s="1">
        <v>9872</v>
      </c>
      <c r="E35" s="1">
        <v>9872</v>
      </c>
      <c r="F35" s="1"/>
      <c r="G35" s="1"/>
      <c r="H35" s="1">
        <v>-29</v>
      </c>
      <c r="I35" s="1"/>
      <c r="J35" s="1"/>
      <c r="K35" s="1">
        <v>-25</v>
      </c>
      <c r="L35" s="1">
        <f t="shared" si="3"/>
        <v>9818</v>
      </c>
    </row>
    <row r="36" spans="1:12" s="11" customFormat="1">
      <c r="A36" s="6"/>
      <c r="B36" s="6"/>
      <c r="C36" s="14" t="s">
        <v>65</v>
      </c>
      <c r="D36" s="4">
        <f>SUM(D29:D35)</f>
        <v>201078</v>
      </c>
      <c r="E36" s="4">
        <f>SUM(E29:E35)</f>
        <v>172178</v>
      </c>
      <c r="F36" s="4"/>
      <c r="G36" s="4"/>
      <c r="H36" s="4">
        <f t="shared" ref="H36:K36" si="4">SUM(H29:H35)</f>
        <v>-507</v>
      </c>
      <c r="I36" s="4"/>
      <c r="J36" s="4">
        <f t="shared" si="4"/>
        <v>-31700</v>
      </c>
      <c r="K36" s="4">
        <f t="shared" si="4"/>
        <v>6466</v>
      </c>
      <c r="L36" s="4">
        <f>SUM(L29:L35)</f>
        <v>146437</v>
      </c>
    </row>
    <row r="37" spans="1:12" s="11" customFormat="1">
      <c r="A37" s="6"/>
      <c r="B37" s="12" t="s">
        <v>66</v>
      </c>
      <c r="C37" s="13" t="s">
        <v>67</v>
      </c>
      <c r="D37" s="1">
        <v>13619</v>
      </c>
      <c r="E37" s="1">
        <v>13619</v>
      </c>
      <c r="F37" s="1"/>
      <c r="G37" s="1"/>
      <c r="H37" s="1">
        <f>-40+4198</f>
        <v>4158</v>
      </c>
      <c r="I37" s="1"/>
      <c r="J37" s="1"/>
      <c r="K37" s="1"/>
      <c r="L37" s="1">
        <f t="shared" ref="L37:L44" si="5">SUM(E37:K37)</f>
        <v>17777</v>
      </c>
    </row>
    <row r="38" spans="1:12" s="11" customFormat="1">
      <c r="A38" s="6"/>
      <c r="B38" s="12" t="s">
        <v>68</v>
      </c>
      <c r="C38" s="13" t="s">
        <v>107</v>
      </c>
      <c r="D38" s="1">
        <v>167967</v>
      </c>
      <c r="E38" s="1">
        <v>163767</v>
      </c>
      <c r="F38" s="1"/>
      <c r="G38" s="1"/>
      <c r="H38" s="1">
        <v>-483</v>
      </c>
      <c r="I38" s="1"/>
      <c r="J38" s="1"/>
      <c r="K38" s="1">
        <v>-420</v>
      </c>
      <c r="L38" s="1">
        <f t="shared" si="5"/>
        <v>162864</v>
      </c>
    </row>
    <row r="39" spans="1:12" s="11" customFormat="1">
      <c r="A39" s="6"/>
      <c r="B39" s="12" t="s">
        <v>69</v>
      </c>
      <c r="C39" s="13" t="s">
        <v>108</v>
      </c>
      <c r="D39" s="1">
        <v>21082</v>
      </c>
      <c r="E39" s="1">
        <v>13218</v>
      </c>
      <c r="F39" s="1"/>
      <c r="G39" s="1"/>
      <c r="H39" s="1">
        <v>-39</v>
      </c>
      <c r="I39" s="1"/>
      <c r="J39" s="1"/>
      <c r="K39" s="1">
        <v>-53</v>
      </c>
      <c r="L39" s="1">
        <f t="shared" si="5"/>
        <v>13126</v>
      </c>
    </row>
    <row r="40" spans="1:12" s="11" customFormat="1">
      <c r="A40" s="6"/>
      <c r="B40" s="12" t="s">
        <v>70</v>
      </c>
      <c r="C40" s="13" t="s">
        <v>71</v>
      </c>
      <c r="D40" s="1">
        <v>60061</v>
      </c>
      <c r="E40" s="1">
        <v>56906</v>
      </c>
      <c r="F40" s="1"/>
      <c r="G40" s="1"/>
      <c r="H40" s="1">
        <v>-168</v>
      </c>
      <c r="I40" s="1"/>
      <c r="J40" s="1">
        <v>-43902</v>
      </c>
      <c r="K40" s="1"/>
      <c r="L40" s="1">
        <f t="shared" si="5"/>
        <v>12836</v>
      </c>
    </row>
    <row r="41" spans="1:12" s="11" customFormat="1">
      <c r="A41" s="6"/>
      <c r="B41" s="12" t="s">
        <v>72</v>
      </c>
      <c r="C41" s="13" t="s">
        <v>116</v>
      </c>
      <c r="D41" s="1">
        <v>2786</v>
      </c>
      <c r="E41" s="1">
        <v>2786</v>
      </c>
      <c r="F41" s="1"/>
      <c r="G41" s="1"/>
      <c r="H41" s="1">
        <v>-8</v>
      </c>
      <c r="I41" s="1"/>
      <c r="J41" s="1">
        <v>-2778</v>
      </c>
      <c r="K41" s="1">
        <v>14</v>
      </c>
      <c r="L41" s="1">
        <f>SUM(E41:K41)</f>
        <v>14</v>
      </c>
    </row>
    <row r="42" spans="1:12" s="11" customFormat="1">
      <c r="A42" s="6"/>
      <c r="B42" s="12" t="s">
        <v>73</v>
      </c>
      <c r="C42" s="13" t="s">
        <v>109</v>
      </c>
      <c r="D42" s="1">
        <v>45168</v>
      </c>
      <c r="E42" s="1">
        <v>30112</v>
      </c>
      <c r="F42" s="1"/>
      <c r="G42" s="1"/>
      <c r="H42" s="1">
        <v>-89</v>
      </c>
      <c r="I42" s="1"/>
      <c r="J42" s="1"/>
      <c r="K42" s="1">
        <v>-113</v>
      </c>
      <c r="L42" s="1">
        <f t="shared" si="5"/>
        <v>29910</v>
      </c>
    </row>
    <row r="43" spans="1:12" s="11" customFormat="1">
      <c r="A43" s="6"/>
      <c r="B43" s="12" t="s">
        <v>74</v>
      </c>
      <c r="C43" s="13" t="s">
        <v>75</v>
      </c>
      <c r="D43" s="1">
        <v>8618</v>
      </c>
      <c r="E43" s="1">
        <v>8618</v>
      </c>
      <c r="F43" s="1"/>
      <c r="G43" s="1"/>
      <c r="H43" s="1">
        <v>-25</v>
      </c>
      <c r="I43" s="1"/>
      <c r="J43" s="1"/>
      <c r="K43" s="1"/>
      <c r="L43" s="1">
        <f t="shared" si="5"/>
        <v>8593</v>
      </c>
    </row>
    <row r="44" spans="1:12" s="11" customFormat="1">
      <c r="A44" s="6"/>
      <c r="B44" s="12" t="s">
        <v>76</v>
      </c>
      <c r="C44" s="13" t="s">
        <v>77</v>
      </c>
      <c r="D44" s="1">
        <v>20532</v>
      </c>
      <c r="E44" s="1">
        <v>20532</v>
      </c>
      <c r="F44" s="1"/>
      <c r="G44" s="1"/>
      <c r="H44" s="1">
        <v>-61</v>
      </c>
      <c r="I44" s="1"/>
      <c r="J44" s="1"/>
      <c r="K44" s="1"/>
      <c r="L44" s="1">
        <f t="shared" si="5"/>
        <v>20471</v>
      </c>
    </row>
    <row r="45" spans="1:12" s="11" customFormat="1">
      <c r="A45" s="6"/>
      <c r="B45" s="12">
        <v>4500</v>
      </c>
      <c r="C45" s="13" t="s">
        <v>98</v>
      </c>
      <c r="D45" s="1"/>
      <c r="E45" s="1"/>
      <c r="F45" s="1"/>
      <c r="G45" s="1"/>
      <c r="H45" s="1"/>
      <c r="I45" s="1">
        <v>947</v>
      </c>
      <c r="J45" s="1"/>
      <c r="K45" s="1"/>
      <c r="L45" s="1">
        <f>SUM(E45:K45)</f>
        <v>947</v>
      </c>
    </row>
    <row r="46" spans="1:12" s="11" customFormat="1">
      <c r="A46" s="6"/>
      <c r="B46" s="12">
        <v>4510</v>
      </c>
      <c r="C46" s="16" t="s">
        <v>115</v>
      </c>
      <c r="D46" s="1"/>
      <c r="E46" s="1"/>
      <c r="F46" s="1"/>
      <c r="G46" s="1"/>
      <c r="H46" s="1"/>
      <c r="I46" s="1">
        <v>446</v>
      </c>
      <c r="J46" s="1"/>
      <c r="K46" s="1"/>
      <c r="L46" s="1">
        <f>SUM(E46:K46)</f>
        <v>446</v>
      </c>
    </row>
    <row r="47" spans="1:12" s="11" customFormat="1">
      <c r="A47" s="6"/>
      <c r="B47" s="6"/>
      <c r="C47" s="14" t="s">
        <v>78</v>
      </c>
      <c r="D47" s="4">
        <f>SUM(D37:D46)</f>
        <v>339833</v>
      </c>
      <c r="E47" s="4">
        <f>SUM(E37:E46)</f>
        <v>309558</v>
      </c>
      <c r="F47" s="4"/>
      <c r="G47" s="4"/>
      <c r="H47" s="4">
        <f t="shared" ref="H47:K47" si="6">SUM(H37:H46)</f>
        <v>3285</v>
      </c>
      <c r="I47" s="4">
        <f t="shared" si="6"/>
        <v>1393</v>
      </c>
      <c r="J47" s="4">
        <f t="shared" si="6"/>
        <v>-46680</v>
      </c>
      <c r="K47" s="4">
        <f t="shared" si="6"/>
        <v>-572</v>
      </c>
      <c r="L47" s="4">
        <f>SUM(L37:L46)</f>
        <v>266984</v>
      </c>
    </row>
    <row r="48" spans="1:12" s="11" customFormat="1">
      <c r="A48" s="6"/>
      <c r="B48" s="12" t="s">
        <v>79</v>
      </c>
      <c r="C48" s="13" t="s">
        <v>80</v>
      </c>
      <c r="D48" s="1">
        <v>53360</v>
      </c>
      <c r="E48" s="1">
        <v>53360</v>
      </c>
      <c r="F48" s="1"/>
      <c r="G48" s="1"/>
      <c r="H48" s="1">
        <v>-157</v>
      </c>
      <c r="I48" s="1"/>
      <c r="J48" s="1"/>
      <c r="K48" s="1"/>
      <c r="L48" s="1">
        <f>SUM(E48:K48)</f>
        <v>53203</v>
      </c>
    </row>
    <row r="49" spans="1:12" s="11" customFormat="1">
      <c r="A49" s="6"/>
      <c r="B49" s="6"/>
      <c r="C49" s="14" t="s">
        <v>81</v>
      </c>
      <c r="D49" s="4">
        <f>SUM(D48:D48)</f>
        <v>53360</v>
      </c>
      <c r="E49" s="4">
        <f>SUM(E48:E48)</f>
        <v>53360</v>
      </c>
      <c r="F49" s="4"/>
      <c r="G49" s="4"/>
      <c r="H49" s="4">
        <f t="shared" ref="H49" si="7">SUM(H48:H48)</f>
        <v>-157</v>
      </c>
      <c r="I49" s="4"/>
      <c r="J49" s="4"/>
      <c r="K49" s="4"/>
      <c r="L49" s="4">
        <f>SUM(L48:L48)</f>
        <v>53203</v>
      </c>
    </row>
    <row r="50" spans="1:12" s="11" customFormat="1" ht="16.5" customHeight="1">
      <c r="A50" s="6"/>
      <c r="B50" s="14" t="s">
        <v>82</v>
      </c>
      <c r="C50" s="14" t="s">
        <v>3</v>
      </c>
      <c r="D50" s="4">
        <f>+D10+D28+D36+D47+D49</f>
        <v>3575482</v>
      </c>
      <c r="E50" s="4">
        <f>+E10+E28+E36+E47+E49</f>
        <v>3292972</v>
      </c>
      <c r="F50" s="4">
        <f t="shared" ref="F50:K50" si="8">+F10+F28+F36+F47+F49</f>
        <v>0</v>
      </c>
      <c r="G50" s="4">
        <f t="shared" si="8"/>
        <v>0</v>
      </c>
      <c r="H50" s="4">
        <f t="shared" si="8"/>
        <v>19787</v>
      </c>
      <c r="I50" s="4">
        <f t="shared" si="8"/>
        <v>0</v>
      </c>
      <c r="J50" s="4">
        <f t="shared" si="8"/>
        <v>-82810</v>
      </c>
      <c r="K50" s="4">
        <f t="shared" si="8"/>
        <v>0</v>
      </c>
      <c r="L50" s="4">
        <f>+L10+L28+L36+L47+L49</f>
        <v>3229949</v>
      </c>
    </row>
    <row r="51" spans="1:1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/>
    </row>
    <row r="52" spans="1: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5"/>
    </row>
    <row r="53" spans="1:12">
      <c r="A53" s="36" t="s">
        <v>83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</row>
    <row r="54" spans="1:12">
      <c r="A54" s="39" t="s">
        <v>84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12">
      <c r="A55" s="42" t="s">
        <v>85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4"/>
    </row>
    <row r="56" spans="1:12">
      <c r="A56" s="42" t="s">
        <v>86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4"/>
    </row>
    <row r="57" spans="1:12">
      <c r="A57" s="45" t="s">
        <v>87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</row>
    <row r="58" spans="1:12">
      <c r="A58" s="48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1:12">
      <c r="A59" s="39" t="s">
        <v>89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2">
      <c r="A60" s="42" t="s">
        <v>90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</row>
    <row r="61" spans="1:12">
      <c r="A61" s="42" t="s">
        <v>91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4"/>
    </row>
    <row r="62" spans="1:12">
      <c r="A62" s="45" t="s">
        <v>92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7"/>
    </row>
  </sheetData>
  <mergeCells count="18">
    <mergeCell ref="A61:L61"/>
    <mergeCell ref="A62:L62"/>
    <mergeCell ref="A57:L57"/>
    <mergeCell ref="A58:L58"/>
    <mergeCell ref="A59:L59"/>
    <mergeCell ref="A60:L60"/>
    <mergeCell ref="A51:L51"/>
    <mergeCell ref="A52:L52"/>
    <mergeCell ref="A53:L53"/>
    <mergeCell ref="A54:L54"/>
    <mergeCell ref="A55:L55"/>
    <mergeCell ref="A56:L56"/>
    <mergeCell ref="A1:L1"/>
    <mergeCell ref="A2:L2"/>
    <mergeCell ref="A3:L3"/>
    <mergeCell ref="B4:L4"/>
    <mergeCell ref="C5:C7"/>
    <mergeCell ref="E5:E7"/>
  </mergeCells>
  <phoneticPr fontId="0" type="noConversion"/>
  <pageMargins left="0.75" right="0.8" top="1" bottom="0.75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DD141AD732FF1-142</vt:lpstr>
      <vt:lpstr>'DD141AD732FF1-142'!Print_Titles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2011-07-29T13:48:14Z</cp:lastPrinted>
  <dcterms:created xsi:type="dcterms:W3CDTF">2009-01-06T19:26:31Z</dcterms:created>
  <dcterms:modified xsi:type="dcterms:W3CDTF">2011-10-31T19:37:14Z</dcterms:modified>
</cp:coreProperties>
</file>