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9720" windowHeight="6285" firstSheet="1" activeTab="7"/>
  </bookViews>
  <sheets>
    <sheet name="Cover" sheetId="1" r:id="rId1"/>
    <sheet name="Tbl-Contents" sheetId="2" r:id="rId2"/>
    <sheet name="P1-Summary" sheetId="3" r:id="rId3"/>
    <sheet name="P-40 PCMV" sheetId="4" r:id="rId4"/>
    <sheet name="P-5 PCMV" sheetId="5" r:id="rId5"/>
    <sheet name="P-5a PCMV" sheetId="6" r:id="rId6"/>
    <sheet name="P-20 PCMV" sheetId="7" r:id="rId7"/>
    <sheet name="P-40 DMEA" sheetId="8" r:id="rId8"/>
    <sheet name="P-5 DMEA" sheetId="9" r:id="rId9"/>
    <sheet name="P-5a DMEA" sheetId="10" r:id="rId10"/>
    <sheet name="P-40 DDMA" sheetId="11" r:id="rId11"/>
    <sheet name="P-5 DDMA" sheetId="12" r:id="rId12"/>
    <sheet name="P-5a DDMA" sheetId="13" r:id="rId13"/>
  </sheets>
  <externalReferences>
    <externalReference r:id="rId16"/>
    <externalReference r:id="rId17"/>
  </externalReferences>
  <definedNames>
    <definedName name="DASC_DFAS">#REF!</definedName>
    <definedName name="_xlnm.Print_Area" localSheetId="2">'P1-Summary'!$A$1:$S$17</definedName>
    <definedName name="_xlnm.Print_Area" localSheetId="1">'Tbl-Contents'!$A$1:$L$16</definedName>
    <definedName name="_xlnm.Print_Titles" localSheetId="2">'P1-Summary'!$1:$5</definedName>
    <definedName name="Z_D510346F_AAF1_4BD9_80AF_B317ED586B0D_.wvu.PrintArea" localSheetId="2" hidden="1">'P1-Summary'!$A$1:$O$17</definedName>
    <definedName name="Z_D510346F_AAF1_4BD9_80AF_B317ED586B0D_.wvu.PrintArea" localSheetId="1" hidden="1">'Tbl-Contents'!$A$1:$L$13</definedName>
    <definedName name="Z_D510346F_AAF1_4BD9_80AF_B317ED586B0D_.wvu.PrintTitles" localSheetId="2" hidden="1">'P1-Summary'!$1:$5</definedName>
  </definedNames>
  <calcPr fullCalcOnLoad="1"/>
</workbook>
</file>

<file path=xl/sharedStrings.xml><?xml version="1.0" encoding="utf-8"?>
<sst xmlns="http://schemas.openxmlformats.org/spreadsheetml/2006/main" count="541" uniqueCount="165">
  <si>
    <t>Current Authorized Allowance</t>
  </si>
  <si>
    <t>Vehicles Eligible for Replacement</t>
  </si>
  <si>
    <t>Vehicle Augmentation</t>
  </si>
  <si>
    <t>Remarks:</t>
  </si>
  <si>
    <t>Motor Vehicles</t>
  </si>
  <si>
    <t>Passenger Carrying Motor Vehicles</t>
  </si>
  <si>
    <t>P-40,P-5,P-5a</t>
  </si>
  <si>
    <t>02 Microelectronics Equipment</t>
  </si>
  <si>
    <t>Total 02</t>
  </si>
  <si>
    <t>01 Passenger Carrying Motor Vehicles</t>
  </si>
  <si>
    <t>Engineering Analysis</t>
  </si>
  <si>
    <t>Verification and</t>
  </si>
  <si>
    <t>Integration Equipment</t>
  </si>
  <si>
    <t>Wafer Post Processing</t>
  </si>
  <si>
    <t xml:space="preserve">Net P-1 Full Funding </t>
  </si>
  <si>
    <t xml:space="preserve">   Engineering Analysis</t>
  </si>
  <si>
    <t>DMEA</t>
  </si>
  <si>
    <t>No</t>
  </si>
  <si>
    <t xml:space="preserve">   Prototype Design</t>
  </si>
  <si>
    <t xml:space="preserve">   Wafer Post Processing</t>
  </si>
  <si>
    <t>DEFENSE LOGISTICS AGENCY</t>
  </si>
  <si>
    <t>A.  Appropriation/Budget Activity</t>
  </si>
  <si>
    <t>B. Program Model/Series/Popular</t>
  </si>
  <si>
    <t>C.Manufacturer Name/Plant/City/State Location</t>
  </si>
  <si>
    <t>Title/Number</t>
  </si>
  <si>
    <t>Name</t>
  </si>
  <si>
    <t>Various</t>
  </si>
  <si>
    <t xml:space="preserve">Project Cost </t>
  </si>
  <si>
    <t>Analysis</t>
  </si>
  <si>
    <t>Procurement, Defense-Wide</t>
  </si>
  <si>
    <t>D. Date</t>
  </si>
  <si>
    <t>CPFF</t>
  </si>
  <si>
    <t>Defense Logistics Agency</t>
  </si>
  <si>
    <t>Program Cost Element</t>
  </si>
  <si>
    <t>Ident Code</t>
  </si>
  <si>
    <t>Quantity</t>
  </si>
  <si>
    <t>Unit Cost</t>
  </si>
  <si>
    <t>Total Cost</t>
  </si>
  <si>
    <t>Gross P-1 End Cost</t>
  </si>
  <si>
    <t xml:space="preserve">Less:  Prior Year </t>
  </si>
  <si>
    <t>Advance Procurement</t>
  </si>
  <si>
    <t xml:space="preserve">    Net P-1 Full </t>
  </si>
  <si>
    <t xml:space="preserve">    Funding Cost</t>
  </si>
  <si>
    <t xml:space="preserve">Exhibit P-5a Procurement History and Planning </t>
  </si>
  <si>
    <t>A.  Date</t>
  </si>
  <si>
    <t>B.  Appropriation/Budget Activity</t>
  </si>
  <si>
    <t>C.  P-1 Item Nomenclature</t>
  </si>
  <si>
    <t>Cost Element/Fiscal Year</t>
  </si>
  <si>
    <t>Contractor and Location</t>
  </si>
  <si>
    <t>Contract Method and Type</t>
  </si>
  <si>
    <t>Contracted By</t>
  </si>
  <si>
    <t>Award Date</t>
  </si>
  <si>
    <t>Date of First Delivery</t>
  </si>
  <si>
    <t>Spec Available Now</t>
  </si>
  <si>
    <t>Spec Revision Required</t>
  </si>
  <si>
    <t>If Yes When Available?</t>
  </si>
  <si>
    <t>FY 2004</t>
  </si>
  <si>
    <t>A. Date</t>
  </si>
  <si>
    <t>Budget Item Justification</t>
  </si>
  <si>
    <t>Prior Years</t>
  </si>
  <si>
    <t>FY 2005</t>
  </si>
  <si>
    <t>To Complete</t>
  </si>
  <si>
    <t>Total</t>
  </si>
  <si>
    <t>N/A</t>
  </si>
  <si>
    <t>Cost</t>
  </si>
  <si>
    <t>FY 2006</t>
  </si>
  <si>
    <t>FY 2007</t>
  </si>
  <si>
    <t>01</t>
  </si>
  <si>
    <t>Passenger Carrying Vehicles</t>
  </si>
  <si>
    <t>02</t>
  </si>
  <si>
    <t>03</t>
  </si>
  <si>
    <t>Microelectronics Equipment</t>
  </si>
  <si>
    <t>Prototype Design Equipment</t>
  </si>
  <si>
    <t>TBD</t>
  </si>
  <si>
    <t>Passenger Carrying</t>
  </si>
  <si>
    <t xml:space="preserve">    Total  01</t>
  </si>
  <si>
    <t>Undecided</t>
  </si>
  <si>
    <t xml:space="preserve">   DLA  </t>
  </si>
  <si>
    <t xml:space="preserve"> Yes</t>
  </si>
  <si>
    <t>Equipment</t>
  </si>
  <si>
    <t>PROCUREMENT, DEFENSE-WIDE</t>
  </si>
  <si>
    <t>EXHIBIT</t>
  </si>
  <si>
    <t>TITLE</t>
  </si>
  <si>
    <t>P-1</t>
  </si>
  <si>
    <t xml:space="preserve">    </t>
  </si>
  <si>
    <t>BUDGET JUSTIFICATION</t>
  </si>
  <si>
    <t>Integration</t>
  </si>
  <si>
    <t>(Dollars in Millions)</t>
  </si>
  <si>
    <t>(Dollars In Millions)</t>
  </si>
  <si>
    <t>FY 2008</t>
  </si>
  <si>
    <t>FY 2009</t>
  </si>
  <si>
    <t>($ In Thousands)</t>
  </si>
  <si>
    <t xml:space="preserve"> Date</t>
  </si>
  <si>
    <t>Requirements Study, Exhibit P-20</t>
  </si>
  <si>
    <t>P-1 Line Item Nomenclature:</t>
  </si>
  <si>
    <t>Administrative Lead Time:</t>
  </si>
  <si>
    <t>Production Lead Time:</t>
  </si>
  <si>
    <t xml:space="preserve">  01 Passenger Carrying Motor Vehicles</t>
  </si>
  <si>
    <t>6 months</t>
  </si>
  <si>
    <t>Buy Summary</t>
  </si>
  <si>
    <t>Asset Dynamics</t>
  </si>
  <si>
    <t>Beginning Asset Position</t>
  </si>
  <si>
    <t>Deliveries from all  prior year funding</t>
  </si>
  <si>
    <t>Deliveries from current year funding</t>
  </si>
  <si>
    <t>Deliveries from BY1 funding</t>
  </si>
  <si>
    <t>Deliveries from BY2 funding</t>
  </si>
  <si>
    <t>Deliveries from all subsequent funding</t>
  </si>
  <si>
    <t>Other Gains</t>
  </si>
  <si>
    <t>Disposals</t>
  </si>
  <si>
    <t>End of Year Asset Position</t>
  </si>
  <si>
    <t xml:space="preserve">    Total 03</t>
  </si>
  <si>
    <t>DDMA DVD Storage System</t>
  </si>
  <si>
    <t>DDMA DVD Storage system</t>
  </si>
  <si>
    <t>DVD Storage System</t>
  </si>
  <si>
    <t>P-40,P-5,P-5a,P-20</t>
  </si>
  <si>
    <t>1</t>
  </si>
  <si>
    <t>Procurement Program</t>
  </si>
  <si>
    <t>Table of Contents</t>
  </si>
  <si>
    <t>FY 2010</t>
  </si>
  <si>
    <t>FY 2011</t>
  </si>
  <si>
    <t>Feb-04</t>
  </si>
  <si>
    <t>Dec-03</t>
  </si>
  <si>
    <t>03 DDMA DVD Storage System</t>
  </si>
  <si>
    <t>UNICOR</t>
  </si>
  <si>
    <t>MIPR</t>
  </si>
  <si>
    <t>NA</t>
  </si>
  <si>
    <t>YES</t>
  </si>
  <si>
    <t>NO</t>
  </si>
  <si>
    <t>Item Nomenclature</t>
  </si>
  <si>
    <t>Ident</t>
  </si>
  <si>
    <t>Code</t>
  </si>
  <si>
    <t>QTY</t>
  </si>
  <si>
    <t>COST</t>
  </si>
  <si>
    <t>20</t>
  </si>
  <si>
    <t>4</t>
  </si>
  <si>
    <t>Exhibit P1 - Procurement Program</t>
  </si>
  <si>
    <t>Budget Activity: 01</t>
  </si>
  <si>
    <t>B.  Procurement Defense-Wide</t>
  </si>
  <si>
    <t>Budget Activity 01</t>
  </si>
  <si>
    <t xml:space="preserve">    Budget Activity: 01</t>
  </si>
  <si>
    <t>01 Passenger Carrying Motor</t>
  </si>
  <si>
    <t xml:space="preserve">      Vehicles</t>
  </si>
  <si>
    <t>Budget Activity:  01</t>
  </si>
  <si>
    <t xml:space="preserve">    Budget Activity 01</t>
  </si>
  <si>
    <t xml:space="preserve">B.  Appropriation/Budget Activity   </t>
  </si>
  <si>
    <t xml:space="preserve">    Procurement, Defense-Wide  Budget Activity:  01</t>
  </si>
  <si>
    <t>State Location</t>
  </si>
  <si>
    <t>C.Manufacturer Name/Plant/City/</t>
  </si>
  <si>
    <t>DLA's requirement to procure replacement passenger carrying motor vehicles is in support of DLA's overseas logistics operations.  At present, DLA maintains field offices in Europe, the Middle East and Japan.</t>
  </si>
  <si>
    <t>Microelectronics technologies are extremely dynamic and, on the average, become obsolete every 18 months.  However, Department of Defense (DoD) weapon systems using such technologies have increased life cycles that commonly last for 40 or 50 years.  The disparity between the long life cycles for weapon systems and the short life of microelectronics technology sources is the main factor driving DoD system obsolescence and mission degradation.  Therefore, DoD is becoming increasingly dependent on a technology that obsoletes itself every 18 months.  All too quickly, DoD's orders become too low to be profitable to the industry.  This leads manufacturers to abruptly close "old" production lines that are no longer profitable in favor of the processes producing the latest technology.  When a device becomes obsolete, every system using that device in DoD has a problem.</t>
  </si>
  <si>
    <t xml:space="preserve">The Defense Microelectronics Activity (DMEA) mission is to provide solutions to microelectronics obsolescence by leveraging the capabilities and payoffs of the most advanced microelectronics technology to solve obsolescence problems in fielded weapon systems.  This mission covers all sustainment and modification issues relating to microelectronics technology regardless of where those devices are used.    DMEA uses a unique and innovative methodology to reverse engineer microelectronic devices, analyze solution sets, and then build and test the prototype solution.  DMEA's microelectronics engineering specialists, supported by analysis, design, test, and prototyping equipment, produce solutions which are technically correct, logistically supportable, schedule responsive, and fiscally affordable for the entire spectrum of microelectronics.  </t>
  </si>
  <si>
    <t>To accomplish the mission, DMEA provides technical and application engineering support for the implementation of microelectronics technologies and manages an organic capability to support these technologies within the DoD.  The DMEA equipment requirement is to procure new, replacement, and upgraded tools used for Engineering Analysis, Prototype Design, Verification and Integration, and Wafer Post Processing.</t>
  </si>
  <si>
    <t>DLA's FY 2006 and FY 2007 Passenger Carrying Motor Vehicles (PCMV) procurement requirements remain level with the FY 2005 estimate.  While it is DLA's policy to lease General Services Administration (GSA) vehicles, GSA lease support is still limited or nonexistent at many overseas locations.  Additionally, we are replacing by procurement those of our commercially leased vehicles that are less expensive to own rather than lease.  PCMV replacement requirements continue to be mainly driven by age, condition, and utilization factors.</t>
  </si>
  <si>
    <t>Fiscal Year (FY) 2006/FY 2007 Budget Estimates</t>
  </si>
  <si>
    <t>FEBRUARY 2005</t>
  </si>
  <si>
    <t>FISCAL YEAR (FY) 2006/FY 2007 BUBDGET ESTIMATES</t>
  </si>
  <si>
    <t xml:space="preserve">DMEA's laboratory is uniquely positioned as a government entity to understand and accommodate the entire range of solution sets from all vendors.  This not only provides a technologically correct solution, regardless of the type of microelectronics problem, but also allows the government specialists the ability to select the best business decision for DoD, if more than one solution set is available.  DMEA's solutions provide a  functional replacement by using the most current technology.  </t>
  </si>
  <si>
    <t>Feb 05</t>
  </si>
  <si>
    <t xml:space="preserve">Other gains are the result of replacement of leased vehicles. </t>
  </si>
  <si>
    <r>
      <t xml:space="preserve">The Defense Distribution Mapping Activity (DDMA), a Defense Logistics Agency Logistics Operations field activity, is expanding it's mission to include storage of classified maps on Digital Video Disk (DVD).  DDMA currently stores classified maps in "hard copy" form, typically as a flat or folded map.  The National Imagery and Mapping Agency (NIMA) had been storing classified maps on 8mm tapes and VHS tapes.  However, they have experienced all of the typical problems associated with the storage of data on magnetic tape (the information eventually starts to deteriorate, the reels have a tendency to lock up, etc.).  Therefore, NIMA is in the process of converting all classified tapes to DVD.  Storage of these units, approximately </t>
    </r>
    <r>
      <rPr>
        <sz val="12"/>
        <color indexed="10"/>
        <rFont val="Courier New"/>
        <family val="3"/>
      </rPr>
      <t>3600</t>
    </r>
    <r>
      <rPr>
        <sz val="12"/>
        <rFont val="Courier New"/>
        <family val="3"/>
      </rPr>
      <t xml:space="preserve"> National Stock Numbered items, is being transferred to DDMA and a storage systems needed to handle this mission.</t>
    </r>
  </si>
  <si>
    <r>
      <t>The proposed storage system will consist of four rows of bin rack. Each row is 24 inches deep by 6 ft. wide, with 17 storage levels per bay of rack. A DVD basket will be used to organize and hold the DVDs in place. When a pick is to be made, the operator will drive a stock selector to the location. The location will be bar coded and the label for the DVD will be placed in the front of the location so the operator can easily cross check the bar code number with the DVD title.  The same process in reverse will be repeated during the receipt cycle. It is estimated that the projected workload is 7,800</t>
    </r>
    <r>
      <rPr>
        <sz val="12"/>
        <color indexed="10"/>
        <rFont val="Courier New"/>
        <family val="3"/>
      </rPr>
      <t xml:space="preserve"> </t>
    </r>
    <r>
      <rPr>
        <sz val="12"/>
        <rFont val="Courier New"/>
        <family val="3"/>
      </rPr>
      <t xml:space="preserve">receipts and </t>
    </r>
    <r>
      <rPr>
        <sz val="12"/>
        <color indexed="10"/>
        <rFont val="Courier New"/>
        <family val="3"/>
      </rPr>
      <t>156,000</t>
    </r>
    <r>
      <rPr>
        <sz val="12"/>
        <rFont val="Courier New"/>
        <family val="3"/>
      </rPr>
      <t xml:space="preserve"> issues per year. The baskets also pull out of the rack like a drawer for easy access. This project will provide a narrow aisle, rail guided rack system with in-rack sprinklers. Existing stock selectors will be utilized in the system. Failure to provide the rack system will result in loss of productivity, mishandling of disks, and may eventually lead to mission failure.</t>
    </r>
  </si>
  <si>
    <t>P-1 LINE ITEM NUMBER 19</t>
  </si>
  <si>
    <t>P-1 Line Item Number 19</t>
  </si>
  <si>
    <t xml:space="preserve">P-1 Line </t>
  </si>
  <si>
    <t>Item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</si>
</sst>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mmmm\-yy"/>
    <numFmt numFmtId="167" formatCode="0.000_);\(0.000\)"/>
    <numFmt numFmtId="168" formatCode="_(* #,##0.0_);_(* \(#,##0.0\);_(* &quot;-&quot;??_);_(@_)"/>
    <numFmt numFmtId="169" formatCode="_(* #,##0_);_(* \(#,##0\);_(* &quot;-&quot;??_);_(@_)"/>
    <numFmt numFmtId="170" formatCode="#,##0.000"/>
    <numFmt numFmtId="171" formatCode="0.0"/>
    <numFmt numFmtId="172" formatCode="00000"/>
    <numFmt numFmtId="173" formatCode="&quot;$&quot;#,##0"/>
    <numFmt numFmtId="174" formatCode="mmmm\ d\,\ yyyy"/>
    <numFmt numFmtId="175" formatCode="0_);\(0\)"/>
    <numFmt numFmtId="176" formatCode="#,##0.0"/>
    <numFmt numFmtId="177" formatCode="#,##0.0_);\(#,##0.0\)"/>
    <numFmt numFmtId="178" formatCode="#,##0.000_);\(#,##0.000\)"/>
    <numFmt numFmtId="179" formatCode="_(* #,##0.000_);_(* \(#,##0.000\);_(* &quot;-&quot;??_);_(@_)"/>
    <numFmt numFmtId="180" formatCode="#,##0.0000_);\(#,##0.0000\)"/>
    <numFmt numFmtId="181" formatCode="0.00000"/>
    <numFmt numFmtId="182" formatCode="0.000000"/>
    <numFmt numFmtId="183" formatCode="0.0_);\(0.0\)"/>
    <numFmt numFmtId="184" formatCode="0.00_);\(0.00\)"/>
    <numFmt numFmtId="185" formatCode="0.0000000"/>
    <numFmt numFmtId="186" formatCode="dd\-mmm\-yy"/>
    <numFmt numFmtId="187" formatCode="&quot;Yes&quot;;&quot;Yes&quot;;&quot;No&quot;"/>
    <numFmt numFmtId="188" formatCode="&quot;True&quot;;&quot;True&quot;;&quot;False&quot;"/>
    <numFmt numFmtId="189" formatCode="&quot;On&quot;;&quot;On&quot;;&quot;Off&quot;"/>
    <numFmt numFmtId="190" formatCode="0.00000000"/>
    <numFmt numFmtId="191" formatCode="[$€-2]\ #,##0.00_);[Red]\([$€-2]\ #,##0.00\)"/>
    <numFmt numFmtId="192" formatCode="0.0%"/>
    <numFmt numFmtId="193" formatCode="0.000%"/>
    <numFmt numFmtId="194" formatCode="0.0000%"/>
    <numFmt numFmtId="195" formatCode="0.00000%"/>
    <numFmt numFmtId="196" formatCode="0.000000%"/>
    <numFmt numFmtId="197" formatCode="&quot;$&quot;#,##0.0_);[Red]\(&quot;$&quot;#,##0.0\)"/>
    <numFmt numFmtId="198" formatCode="&quot;$&quot;#,##0.0_);\(&quot;$&quot;#,##0.0\)"/>
    <numFmt numFmtId="199" formatCode="_(&quot;$&quot;* #,##0.0_);_(&quot;$&quot;* \(#,##0.0\);_(&quot;$&quot;* &quot;-&quot;??_);_(@_)"/>
    <numFmt numFmtId="200" formatCode="_(&quot;$&quot;* #,##0_);_(&quot;$&quot;* \(#,##0\);_(&quot;$&quot;* &quot;-&quot;??_);_(@_)"/>
    <numFmt numFmtId="201" formatCode="[$-409]dddd\,\ mmmm\ dd\,\ yyyy"/>
    <numFmt numFmtId="202" formatCode="[$-409]mmmm\-yy;@"/>
    <numFmt numFmtId="203" formatCode="[$-409]mmmm\ d\,\ yyyy;@"/>
    <numFmt numFmtId="204" formatCode="[$-409]h:mm:ss\ AM/PM"/>
  </numFmts>
  <fonts count="18">
    <font>
      <sz val="10"/>
      <name val="Arial"/>
      <family val="0"/>
    </font>
    <font>
      <sz val="10"/>
      <name val="Courier New"/>
      <family val="3"/>
    </font>
    <font>
      <b/>
      <sz val="10"/>
      <name val="Courier New"/>
      <family val="3"/>
    </font>
    <font>
      <b/>
      <sz val="9"/>
      <name val="Courier New"/>
      <family val="3"/>
    </font>
    <font>
      <sz val="9"/>
      <name val="Courier New"/>
      <family val="3"/>
    </font>
    <font>
      <u val="single"/>
      <sz val="10"/>
      <color indexed="36"/>
      <name val="Arial"/>
      <family val="0"/>
    </font>
    <font>
      <u val="single"/>
      <sz val="10"/>
      <color indexed="12"/>
      <name val="Arial"/>
      <family val="0"/>
    </font>
    <font>
      <b/>
      <sz val="12"/>
      <name val="Courier New"/>
      <family val="3"/>
    </font>
    <font>
      <sz val="12"/>
      <name val="Courier New"/>
      <family val="3"/>
    </font>
    <font>
      <u val="single"/>
      <sz val="12"/>
      <name val="Courier New"/>
      <family val="3"/>
    </font>
    <font>
      <b/>
      <sz val="10"/>
      <name val="Arial"/>
      <family val="0"/>
    </font>
    <font>
      <b/>
      <sz val="18"/>
      <name val="Courier New"/>
      <family val="3"/>
    </font>
    <font>
      <sz val="12"/>
      <name val="Arial"/>
      <family val="0"/>
    </font>
    <font>
      <b/>
      <sz val="12"/>
      <name val="Arial"/>
      <family val="2"/>
    </font>
    <font>
      <sz val="8"/>
      <name val="Arial"/>
      <family val="0"/>
    </font>
    <font>
      <sz val="11"/>
      <name val="Courier New"/>
      <family val="3"/>
    </font>
    <font>
      <sz val="11"/>
      <name val="Arial"/>
      <family val="0"/>
    </font>
    <font>
      <sz val="12"/>
      <color indexed="10"/>
      <name val="Courier New"/>
      <family val="3"/>
    </font>
  </fonts>
  <fills count="3">
    <fill>
      <patternFill/>
    </fill>
    <fill>
      <patternFill patternType="gray125"/>
    </fill>
    <fill>
      <patternFill patternType="solid">
        <fgColor indexed="9"/>
        <bgColor indexed="64"/>
      </patternFill>
    </fill>
  </fills>
  <borders count="34">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ck"/>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thick"/>
      <top style="medium"/>
      <bottom style="mediu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medium"/>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ck"/>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99">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8" fillId="0" borderId="0" xfId="0" applyFont="1" applyAlignment="1">
      <alignment horizontal="left"/>
    </xf>
    <xf numFmtId="0" fontId="1" fillId="2" borderId="0" xfId="0" applyFont="1" applyFill="1" applyAlignment="1">
      <alignment/>
    </xf>
    <xf numFmtId="0" fontId="7" fillId="2" borderId="0" xfId="0" applyFont="1" applyFill="1" applyAlignment="1">
      <alignment horizontal="center"/>
    </xf>
    <xf numFmtId="49" fontId="11" fillId="2" borderId="0" xfId="0" applyNumberFormat="1" applyFont="1" applyFill="1" applyAlignment="1">
      <alignment horizontal="center"/>
    </xf>
    <xf numFmtId="0" fontId="0" fillId="2" borderId="0" xfId="0" applyFill="1" applyAlignment="1">
      <alignment/>
    </xf>
    <xf numFmtId="0" fontId="8" fillId="2" borderId="0" xfId="0" applyFont="1" applyFill="1" applyAlignment="1">
      <alignment horizontal="center"/>
    </xf>
    <xf numFmtId="0" fontId="9" fillId="2" borderId="0" xfId="0" applyFont="1" applyFill="1" applyAlignment="1">
      <alignment horizontal="left"/>
    </xf>
    <xf numFmtId="0" fontId="8" fillId="2" borderId="0" xfId="0" applyFont="1" applyFill="1" applyAlignment="1">
      <alignment/>
    </xf>
    <xf numFmtId="49" fontId="8" fillId="2" borderId="0" xfId="0" applyNumberFormat="1" applyFont="1" applyFill="1" applyAlignment="1">
      <alignment horizontal="center"/>
    </xf>
    <xf numFmtId="0" fontId="8" fillId="2" borderId="0" xfId="0" applyFont="1" applyFill="1" applyAlignment="1">
      <alignment horizontal="left"/>
    </xf>
    <xf numFmtId="0" fontId="7" fillId="0" borderId="0" xfId="0" applyFont="1" applyAlignment="1">
      <alignment horizontal="center"/>
    </xf>
    <xf numFmtId="0" fontId="11" fillId="2" borderId="0" xfId="0" applyFont="1" applyFill="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xf>
    <xf numFmtId="17"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0" fontId="1" fillId="0" borderId="0" xfId="0" applyFont="1" applyFill="1" applyAlignment="1">
      <alignment/>
    </xf>
    <xf numFmtId="0" fontId="4" fillId="0" borderId="9" xfId="0" applyFont="1" applyFill="1" applyBorder="1" applyAlignment="1">
      <alignment/>
    </xf>
    <xf numFmtId="0" fontId="10" fillId="2"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2" fillId="0" borderId="5" xfId="0" applyFont="1" applyBorder="1" applyAlignment="1">
      <alignment/>
    </xf>
    <xf numFmtId="0" fontId="4" fillId="0" borderId="0" xfId="0" applyFont="1" applyFill="1" applyAlignment="1">
      <alignment/>
    </xf>
    <xf numFmtId="0" fontId="3"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2" xfId="0" applyFont="1" applyFill="1" applyBorder="1" applyAlignment="1">
      <alignment/>
    </xf>
    <xf numFmtId="0" fontId="4" fillId="0" borderId="3" xfId="0" applyFont="1" applyFill="1" applyBorder="1" applyAlignment="1">
      <alignment/>
    </xf>
    <xf numFmtId="0" fontId="4" fillId="0" borderId="2" xfId="0" applyFont="1" applyFill="1" applyBorder="1" applyAlignment="1">
      <alignment horizontal="left"/>
    </xf>
    <xf numFmtId="0" fontId="4" fillId="0" borderId="17" xfId="0" applyFont="1" applyFill="1" applyBorder="1" applyAlignment="1">
      <alignment/>
    </xf>
    <xf numFmtId="0" fontId="4" fillId="0" borderId="18" xfId="0" applyFont="1" applyFill="1" applyBorder="1" applyAlignment="1">
      <alignment/>
    </xf>
    <xf numFmtId="0" fontId="4" fillId="0" borderId="3" xfId="0" applyFont="1" applyFill="1" applyBorder="1" applyAlignment="1">
      <alignment horizontal="center" wrapText="1"/>
    </xf>
    <xf numFmtId="0" fontId="4" fillId="0" borderId="17" xfId="0" applyFont="1" applyFill="1" applyBorder="1" applyAlignment="1">
      <alignment horizontal="center" wrapText="1"/>
    </xf>
    <xf numFmtId="0" fontId="4" fillId="0" borderId="9" xfId="0" applyFont="1" applyFill="1" applyBorder="1" applyAlignment="1">
      <alignment wrapText="1"/>
    </xf>
    <xf numFmtId="164" fontId="4" fillId="0" borderId="1" xfId="0" applyNumberFormat="1" applyFont="1" applyFill="1" applyBorder="1" applyAlignment="1">
      <alignment horizontal="center"/>
    </xf>
    <xf numFmtId="0" fontId="1" fillId="0" borderId="0" xfId="0" applyFont="1" applyFill="1" applyAlignment="1" quotePrefix="1">
      <alignment/>
    </xf>
    <xf numFmtId="0" fontId="2" fillId="0" borderId="0" xfId="0" applyFont="1" applyBorder="1" applyAlignment="1">
      <alignment/>
    </xf>
    <xf numFmtId="0" fontId="2" fillId="2" borderId="0" xfId="0" applyFont="1" applyFill="1" applyAlignment="1">
      <alignment horizontal="center"/>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horizontal="center"/>
    </xf>
    <xf numFmtId="49" fontId="1" fillId="0" borderId="0" xfId="0" applyNumberFormat="1" applyFont="1" applyAlignment="1">
      <alignment horizontal="center"/>
    </xf>
    <xf numFmtId="165" fontId="1" fillId="2" borderId="1" xfId="0" applyNumberFormat="1"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xf>
    <xf numFmtId="1" fontId="1" fillId="2" borderId="1" xfId="0" applyNumberFormat="1" applyFont="1" applyFill="1" applyBorder="1" applyAlignment="1">
      <alignment horizontal="center"/>
    </xf>
    <xf numFmtId="165" fontId="1" fillId="2" borderId="3"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20" xfId="0" applyNumberFormat="1" applyFont="1" applyFill="1" applyBorder="1" applyAlignment="1">
      <alignment horizontal="center"/>
    </xf>
    <xf numFmtId="49" fontId="1" fillId="2" borderId="21"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7" xfId="0" applyNumberFormat="1" applyFont="1" applyFill="1" applyBorder="1" applyAlignment="1">
      <alignment horizontal="center"/>
    </xf>
    <xf numFmtId="1" fontId="1" fillId="2" borderId="8" xfId="0" applyNumberFormat="1" applyFont="1" applyFill="1" applyBorder="1" applyAlignment="1">
      <alignment horizontal="center"/>
    </xf>
    <xf numFmtId="165" fontId="1" fillId="2" borderId="7" xfId="0" applyNumberFormat="1" applyFont="1" applyFill="1" applyBorder="1" applyAlignment="1">
      <alignment horizontal="center"/>
    </xf>
    <xf numFmtId="49" fontId="2" fillId="2" borderId="19" xfId="0" applyNumberFormat="1" applyFont="1" applyFill="1" applyBorder="1" applyAlignment="1">
      <alignment horizontal="center"/>
    </xf>
    <xf numFmtId="0" fontId="2" fillId="0" borderId="0" xfId="0" applyFont="1" applyAlignment="1">
      <alignment/>
    </xf>
    <xf numFmtId="0" fontId="2" fillId="2" borderId="20" xfId="0" applyFont="1" applyFill="1" applyBorder="1" applyAlignment="1">
      <alignment horizontal="center"/>
    </xf>
    <xf numFmtId="49" fontId="2" fillId="2" borderId="20" xfId="0" applyNumberFormat="1" applyFont="1" applyFill="1" applyBorder="1" applyAlignment="1">
      <alignment horizontal="center"/>
    </xf>
    <xf numFmtId="49" fontId="2" fillId="2" borderId="7" xfId="0" applyNumberFormat="1" applyFont="1" applyFill="1" applyBorder="1" applyAlignment="1">
      <alignment horizontal="center"/>
    </xf>
    <xf numFmtId="0" fontId="2" fillId="2" borderId="3" xfId="0" applyFont="1" applyFill="1" applyBorder="1" applyAlignment="1">
      <alignment horizontal="center"/>
    </xf>
    <xf numFmtId="0" fontId="1" fillId="0" borderId="21" xfId="0" applyFont="1" applyBorder="1" applyAlignment="1">
      <alignment/>
    </xf>
    <xf numFmtId="0" fontId="2" fillId="2" borderId="0" xfId="0" applyFont="1" applyFill="1" applyAlignment="1">
      <alignment horizontal="left"/>
    </xf>
    <xf numFmtId="0" fontId="2" fillId="0" borderId="8" xfId="0" applyFont="1" applyBorder="1" applyAlignment="1">
      <alignment/>
    </xf>
    <xf numFmtId="0" fontId="12" fillId="0" borderId="0" xfId="0" applyFont="1" applyAlignment="1">
      <alignment/>
    </xf>
    <xf numFmtId="0" fontId="12" fillId="0" borderId="0" xfId="0" applyFont="1" applyAlignment="1">
      <alignment/>
    </xf>
    <xf numFmtId="0" fontId="8" fillId="0" borderId="0" xfId="0" applyFont="1" applyAlignment="1">
      <alignment horizontal="centerContinuous"/>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7" fillId="0" borderId="5" xfId="0" applyFont="1" applyBorder="1" applyAlignment="1">
      <alignment/>
    </xf>
    <xf numFmtId="0" fontId="7" fillId="0" borderId="8" xfId="0" applyFont="1" applyBorder="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0" fontId="8" fillId="0" borderId="1" xfId="0" applyFont="1" applyBorder="1" applyAlignment="1">
      <alignment/>
    </xf>
    <xf numFmtId="0" fontId="8" fillId="0" borderId="7"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8" xfId="0" applyFont="1" applyBorder="1" applyAlignment="1">
      <alignment/>
    </xf>
    <xf numFmtId="0" fontId="12" fillId="0" borderId="0" xfId="0" applyFont="1" applyBorder="1" applyAlignment="1">
      <alignment/>
    </xf>
    <xf numFmtId="0" fontId="7" fillId="0" borderId="8" xfId="0" applyFont="1" applyBorder="1" applyAlignment="1">
      <alignment/>
    </xf>
    <xf numFmtId="0" fontId="13" fillId="0" borderId="0" xfId="0" applyFont="1" applyBorder="1" applyAlignment="1">
      <alignment/>
    </xf>
    <xf numFmtId="0" fontId="8" fillId="0" borderId="19" xfId="0" applyFont="1" applyBorder="1" applyAlignment="1">
      <alignment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7" fillId="0" borderId="21" xfId="0" applyFont="1" applyBorder="1" applyAlignment="1">
      <alignment/>
    </xf>
    <xf numFmtId="0" fontId="8" fillId="0" borderId="22" xfId="0" applyFont="1" applyBorder="1" applyAlignment="1">
      <alignment horizontal="center"/>
    </xf>
    <xf numFmtId="0" fontId="7" fillId="0" borderId="22" xfId="0" applyFont="1" applyBorder="1" applyAlignment="1">
      <alignment/>
    </xf>
    <xf numFmtId="165" fontId="8" fillId="0" borderId="22" xfId="0" applyNumberFormat="1" applyFont="1" applyBorder="1" applyAlignment="1">
      <alignment horizontal="center"/>
    </xf>
    <xf numFmtId="0" fontId="12" fillId="0" borderId="7" xfId="0" applyFont="1" applyBorder="1" applyAlignment="1">
      <alignment/>
    </xf>
    <xf numFmtId="0" fontId="12" fillId="0" borderId="0" xfId="0" applyFont="1" applyAlignment="1">
      <alignment horizontal="center"/>
    </xf>
    <xf numFmtId="0" fontId="8" fillId="0" borderId="0" xfId="0" applyFont="1" applyBorder="1" applyAlignment="1">
      <alignment horizontal="center"/>
    </xf>
    <xf numFmtId="0" fontId="8" fillId="0" borderId="0" xfId="0" applyFont="1" applyAlignment="1">
      <alignment/>
    </xf>
    <xf numFmtId="0" fontId="8" fillId="0" borderId="10" xfId="0" applyFont="1" applyBorder="1" applyAlignment="1">
      <alignment/>
    </xf>
    <xf numFmtId="0" fontId="8" fillId="0" borderId="12" xfId="0" applyFont="1" applyBorder="1" applyAlignment="1">
      <alignment/>
    </xf>
    <xf numFmtId="0" fontId="8" fillId="0" borderId="11" xfId="0" applyFont="1" applyBorder="1" applyAlignment="1">
      <alignment horizontal="left"/>
    </xf>
    <xf numFmtId="0" fontId="8" fillId="0" borderId="11"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7" xfId="0" applyFont="1" applyBorder="1" applyAlignment="1">
      <alignment/>
    </xf>
    <xf numFmtId="0" fontId="7" fillId="0" borderId="14" xfId="0" applyFont="1" applyBorder="1" applyAlignment="1">
      <alignment horizontal="center"/>
    </xf>
    <xf numFmtId="0" fontId="8" fillId="0" borderId="15" xfId="0" applyFont="1" applyBorder="1" applyAlignment="1">
      <alignment/>
    </xf>
    <xf numFmtId="0" fontId="8" fillId="0" borderId="2" xfId="0" applyFont="1" applyBorder="1" applyAlignment="1">
      <alignment horizontal="left"/>
    </xf>
    <xf numFmtId="0" fontId="8" fillId="0" borderId="16" xfId="0" applyFont="1" applyBorder="1" applyAlignment="1">
      <alignment/>
    </xf>
    <xf numFmtId="0" fontId="8" fillId="0" borderId="2" xfId="0" applyFont="1" applyBorder="1" applyAlignment="1">
      <alignment horizontal="center"/>
    </xf>
    <xf numFmtId="0" fontId="8" fillId="0" borderId="24" xfId="0" applyFont="1" applyBorder="1" applyAlignment="1">
      <alignment/>
    </xf>
    <xf numFmtId="0" fontId="8" fillId="0" borderId="18" xfId="0" applyFont="1" applyBorder="1" applyAlignment="1">
      <alignment wrapText="1"/>
    </xf>
    <xf numFmtId="0" fontId="8" fillId="0" borderId="3" xfId="0" applyFont="1" applyBorder="1" applyAlignment="1">
      <alignment horizontal="center" wrapText="1"/>
    </xf>
    <xf numFmtId="0" fontId="8" fillId="0" borderId="3" xfId="0" applyFont="1" applyBorder="1" applyAlignment="1">
      <alignment horizontal="center"/>
    </xf>
    <xf numFmtId="0" fontId="8" fillId="0" borderId="17" xfId="0" applyFont="1" applyBorder="1" applyAlignment="1">
      <alignment horizontal="center" wrapText="1"/>
    </xf>
    <xf numFmtId="0" fontId="8" fillId="0" borderId="9"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15" xfId="0" applyFont="1" applyBorder="1" applyAlignment="1">
      <alignment horizontal="center" wrapText="1"/>
    </xf>
    <xf numFmtId="0" fontId="8" fillId="0" borderId="9" xfId="0" applyFont="1" applyBorder="1" applyAlignment="1">
      <alignment/>
    </xf>
    <xf numFmtId="164" fontId="8" fillId="0" borderId="1" xfId="0" applyNumberFormat="1" applyFont="1" applyBorder="1" applyAlignment="1">
      <alignment horizontal="center"/>
    </xf>
    <xf numFmtId="165" fontId="8" fillId="0" borderId="1" xfId="0" applyNumberFormat="1" applyFont="1" applyBorder="1" applyAlignment="1">
      <alignment horizontal="center"/>
    </xf>
    <xf numFmtId="1" fontId="8" fillId="0" borderId="1" xfId="0" applyNumberFormat="1" applyFont="1" applyBorder="1" applyAlignment="1">
      <alignment horizontal="center"/>
    </xf>
    <xf numFmtId="1" fontId="8" fillId="0" borderId="21" xfId="0" applyNumberFormat="1" applyFont="1" applyBorder="1" applyAlignment="1">
      <alignment horizontal="center"/>
    </xf>
    <xf numFmtId="165" fontId="8" fillId="0" borderId="15" xfId="0" applyNumberFormat="1" applyFont="1" applyBorder="1" applyAlignment="1">
      <alignment horizontal="center"/>
    </xf>
    <xf numFmtId="165" fontId="8" fillId="0" borderId="21" xfId="0" applyNumberFormat="1" applyFont="1" applyBorder="1" applyAlignment="1">
      <alignment horizontal="center"/>
    </xf>
    <xf numFmtId="0" fontId="8" fillId="0" borderId="9" xfId="0" applyFont="1" applyBorder="1" applyAlignment="1">
      <alignment horizontal="left"/>
    </xf>
    <xf numFmtId="0" fontId="8" fillId="0" borderId="21" xfId="0" applyFont="1" applyBorder="1" applyAlignment="1">
      <alignment horizontal="center"/>
    </xf>
    <xf numFmtId="0" fontId="8" fillId="0" borderId="15" xfId="0" applyFont="1" applyBorder="1" applyAlignment="1">
      <alignment horizontal="center"/>
    </xf>
    <xf numFmtId="1" fontId="8" fillId="0" borderId="15" xfId="0" applyNumberFormat="1" applyFont="1" applyBorder="1" applyAlignment="1">
      <alignment horizontal="center"/>
    </xf>
    <xf numFmtId="0" fontId="8" fillId="0" borderId="9" xfId="0" applyFont="1" applyBorder="1" applyAlignment="1" quotePrefix="1">
      <alignment horizontal="left"/>
    </xf>
    <xf numFmtId="0" fontId="8" fillId="0" borderId="25" xfId="0" applyFont="1" applyBorder="1" applyAlignment="1">
      <alignment/>
    </xf>
    <xf numFmtId="0" fontId="8" fillId="0" borderId="26" xfId="0" applyFont="1" applyBorder="1" applyAlignment="1">
      <alignment/>
    </xf>
    <xf numFmtId="0" fontId="8" fillId="0" borderId="26" xfId="0" applyFont="1" applyBorder="1" applyAlignment="1">
      <alignment horizontal="center"/>
    </xf>
    <xf numFmtId="0" fontId="8" fillId="0" borderId="27" xfId="0" applyFont="1" applyBorder="1" applyAlignment="1">
      <alignment/>
    </xf>
    <xf numFmtId="0" fontId="1" fillId="0" borderId="7" xfId="0" applyFont="1" applyBorder="1" applyAlignment="1">
      <alignment horizontal="lef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horizontal="center" wrapText="1"/>
    </xf>
    <xf numFmtId="0" fontId="2" fillId="0" borderId="3" xfId="0" applyFont="1" applyBorder="1" applyAlignment="1">
      <alignment horizontal="center" wrapText="1"/>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1" fillId="0" borderId="19" xfId="0" applyFont="1" applyFill="1" applyBorder="1" applyAlignment="1">
      <alignment horizontal="center"/>
    </xf>
    <xf numFmtId="171" fontId="1" fillId="0" borderId="1" xfId="0" applyNumberFormat="1" applyFont="1" applyFill="1" applyBorder="1" applyAlignment="1">
      <alignment horizontal="center"/>
    </xf>
    <xf numFmtId="0" fontId="1" fillId="0" borderId="21" xfId="0" applyFont="1" applyFill="1" applyBorder="1" applyAlignment="1">
      <alignment horizontal="center"/>
    </xf>
    <xf numFmtId="0" fontId="1" fillId="0" borderId="1" xfId="0" applyFont="1" applyFill="1" applyBorder="1" applyAlignment="1">
      <alignment/>
    </xf>
    <xf numFmtId="0" fontId="1" fillId="0" borderId="0" xfId="0" applyFont="1" applyFill="1" applyBorder="1" applyAlignment="1">
      <alignment/>
    </xf>
    <xf numFmtId="0" fontId="1" fillId="0" borderId="3" xfId="0" applyFont="1" applyFill="1" applyBorder="1" applyAlignment="1">
      <alignment horizontal="center"/>
    </xf>
    <xf numFmtId="0" fontId="1" fillId="0" borderId="20" xfId="0" applyFont="1" applyFill="1" applyBorder="1" applyAlignment="1">
      <alignment horizontal="center"/>
    </xf>
    <xf numFmtId="0" fontId="2" fillId="0" borderId="4" xfId="0"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2" fillId="0" borderId="5" xfId="0" applyFont="1" applyBorder="1" applyAlignment="1">
      <alignment/>
    </xf>
    <xf numFmtId="0" fontId="7" fillId="0" borderId="7" xfId="0" applyFont="1" applyBorder="1" applyAlignment="1">
      <alignment/>
    </xf>
    <xf numFmtId="0" fontId="8" fillId="0" borderId="5" xfId="0" applyFont="1" applyBorder="1" applyAlignment="1">
      <alignment horizontal="left"/>
    </xf>
    <xf numFmtId="0" fontId="8" fillId="0" borderId="0" xfId="0" applyFont="1" applyBorder="1" applyAlignment="1">
      <alignment horizontal="left"/>
    </xf>
    <xf numFmtId="0" fontId="7" fillId="0" borderId="8" xfId="0" applyFont="1" applyBorder="1" applyAlignment="1">
      <alignment horizontal="center"/>
    </xf>
    <xf numFmtId="0" fontId="8" fillId="0" borderId="20" xfId="0" applyFont="1" applyBorder="1" applyAlignment="1">
      <alignment wrapText="1"/>
    </xf>
    <xf numFmtId="0" fontId="8" fillId="0" borderId="21" xfId="0" applyFont="1" applyBorder="1" applyAlignment="1">
      <alignment wrapText="1"/>
    </xf>
    <xf numFmtId="0" fontId="8" fillId="0" borderId="1" xfId="0" applyFont="1" applyFill="1" applyBorder="1" applyAlignment="1">
      <alignment horizontal="center"/>
    </xf>
    <xf numFmtId="165" fontId="8" fillId="0" borderId="1" xfId="0" applyNumberFormat="1" applyFont="1" applyFill="1" applyBorder="1" applyAlignment="1">
      <alignment horizontal="center"/>
    </xf>
    <xf numFmtId="165" fontId="8" fillId="0" borderId="0" xfId="0" applyNumberFormat="1" applyFont="1" applyBorder="1" applyAlignment="1">
      <alignment horizontal="center"/>
    </xf>
    <xf numFmtId="0" fontId="8" fillId="0" borderId="21" xfId="0" applyFont="1" applyFill="1" applyBorder="1" applyAlignment="1">
      <alignment horizontal="center"/>
    </xf>
    <xf numFmtId="164" fontId="8" fillId="0" borderId="1" xfId="0" applyNumberFormat="1" applyFont="1" applyFill="1" applyBorder="1" applyAlignment="1">
      <alignment horizontal="center"/>
    </xf>
    <xf numFmtId="0" fontId="8" fillId="0" borderId="21" xfId="0" applyFont="1" applyBorder="1" applyAlignment="1">
      <alignment/>
    </xf>
    <xf numFmtId="165" fontId="8" fillId="0" borderId="21" xfId="0" applyNumberFormat="1" applyFont="1" applyFill="1" applyBorder="1" applyAlignment="1">
      <alignment horizontal="center"/>
    </xf>
    <xf numFmtId="0" fontId="8" fillId="0" borderId="21" xfId="0" applyFont="1" applyBorder="1" applyAlignment="1">
      <alignment horizontal="left"/>
    </xf>
    <xf numFmtId="0" fontId="8" fillId="0" borderId="21" xfId="0" applyFont="1" applyBorder="1" applyAlignment="1" quotePrefix="1">
      <alignment horizontal="left"/>
    </xf>
    <xf numFmtId="0" fontId="8" fillId="0" borderId="20" xfId="0" applyFont="1" applyBorder="1" applyAlignment="1">
      <alignment/>
    </xf>
    <xf numFmtId="0" fontId="8" fillId="0" borderId="3" xfId="0" applyFont="1" applyFill="1" applyBorder="1" applyAlignment="1">
      <alignment/>
    </xf>
    <xf numFmtId="0" fontId="7" fillId="0" borderId="4" xfId="0" applyFont="1" applyBorder="1" applyAlignment="1">
      <alignment/>
    </xf>
    <xf numFmtId="0" fontId="8" fillId="0" borderId="1" xfId="0" applyFont="1" applyFill="1" applyBorder="1" applyAlignment="1">
      <alignment/>
    </xf>
    <xf numFmtId="17" fontId="8" fillId="0" borderId="1" xfId="0" applyNumberFormat="1" applyFont="1" applyFill="1" applyBorder="1" applyAlignment="1">
      <alignment horizontal="center"/>
    </xf>
    <xf numFmtId="0" fontId="8" fillId="0" borderId="3" xfId="0" applyFont="1" applyFill="1" applyBorder="1" applyAlignment="1">
      <alignment horizontal="center"/>
    </xf>
    <xf numFmtId="165" fontId="8" fillId="0" borderId="3" xfId="0" applyNumberFormat="1" applyFont="1" applyFill="1" applyBorder="1" applyAlignment="1">
      <alignment horizontal="center"/>
    </xf>
    <xf numFmtId="0" fontId="12" fillId="0" borderId="0" xfId="0" applyFont="1" applyAlignment="1" quotePrefix="1">
      <alignment/>
    </xf>
    <xf numFmtId="165" fontId="8" fillId="0" borderId="5" xfId="0" applyNumberFormat="1" applyFont="1" applyBorder="1" applyAlignment="1">
      <alignment horizontal="center"/>
    </xf>
    <xf numFmtId="165" fontId="8" fillId="0" borderId="6" xfId="0" applyNumberFormat="1" applyFont="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8" fillId="0" borderId="0" xfId="0" applyFont="1" applyFill="1" applyAlignment="1">
      <alignment/>
    </xf>
    <xf numFmtId="0" fontId="7" fillId="0" borderId="10" xfId="0" applyFont="1" applyFill="1" applyBorder="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8" fillId="0" borderId="14" xfId="0"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xf>
    <xf numFmtId="0" fontId="8" fillId="0" borderId="2" xfId="0" applyFont="1" applyFill="1" applyBorder="1" applyAlignment="1">
      <alignment/>
    </xf>
    <xf numFmtId="0" fontId="8" fillId="0" borderId="2" xfId="0" applyFont="1" applyFill="1" applyBorder="1" applyAlignment="1">
      <alignment horizontal="left"/>
    </xf>
    <xf numFmtId="0" fontId="8" fillId="0" borderId="17" xfId="0" applyFont="1" applyFill="1" applyBorder="1" applyAlignment="1">
      <alignment/>
    </xf>
    <xf numFmtId="0" fontId="8" fillId="0" borderId="18" xfId="0" applyFont="1" applyFill="1" applyBorder="1" applyAlignment="1">
      <alignment/>
    </xf>
    <xf numFmtId="0" fontId="8" fillId="0" borderId="3" xfId="0" applyFont="1" applyFill="1" applyBorder="1" applyAlignment="1">
      <alignment horizontal="center" wrapText="1"/>
    </xf>
    <xf numFmtId="0" fontId="8" fillId="0" borderId="17" xfId="0" applyFont="1" applyFill="1" applyBorder="1" applyAlignment="1">
      <alignment horizontal="center" wrapText="1"/>
    </xf>
    <xf numFmtId="0" fontId="8" fillId="0" borderId="9" xfId="0" applyFont="1" applyFill="1" applyBorder="1" applyAlignment="1">
      <alignment/>
    </xf>
    <xf numFmtId="16" fontId="8" fillId="0" borderId="15" xfId="0" applyNumberFormat="1" applyFont="1" applyFill="1" applyBorder="1" applyAlignment="1">
      <alignment horizontal="center"/>
    </xf>
    <xf numFmtId="17" fontId="8" fillId="0" borderId="31" xfId="0" applyNumberFormat="1" applyFont="1" applyFill="1" applyBorder="1" applyAlignment="1">
      <alignment horizontal="center"/>
    </xf>
    <xf numFmtId="0" fontId="8" fillId="0" borderId="9" xfId="0" applyFont="1" applyFill="1" applyBorder="1" applyAlignment="1">
      <alignment wrapText="1"/>
    </xf>
    <xf numFmtId="0" fontId="8" fillId="0" borderId="9" xfId="0" applyFont="1" applyFill="1" applyBorder="1" applyAlignment="1">
      <alignment/>
    </xf>
    <xf numFmtId="0" fontId="8" fillId="0" borderId="1" xfId="0" applyFont="1" applyFill="1" applyBorder="1" applyAlignment="1">
      <alignment/>
    </xf>
    <xf numFmtId="0" fontId="8" fillId="0" borderId="15" xfId="0" applyFont="1" applyFill="1" applyBorder="1" applyAlignment="1">
      <alignment/>
    </xf>
    <xf numFmtId="165" fontId="8" fillId="0" borderId="1" xfId="0" applyNumberFormat="1" applyFont="1" applyFill="1" applyBorder="1" applyAlignment="1">
      <alignment/>
    </xf>
    <xf numFmtId="181" fontId="8" fillId="0" borderId="1" xfId="0" applyNumberFormat="1" applyFont="1" applyBorder="1" applyAlignment="1">
      <alignment horizontal="center"/>
    </xf>
    <xf numFmtId="181" fontId="4" fillId="0" borderId="1" xfId="0" applyNumberFormat="1" applyFont="1" applyFill="1" applyBorder="1" applyAlignment="1">
      <alignment horizontal="center"/>
    </xf>
    <xf numFmtId="9" fontId="1" fillId="0" borderId="0" xfId="21" applyFont="1" applyAlignment="1">
      <alignment/>
    </xf>
    <xf numFmtId="165" fontId="1" fillId="0" borderId="8" xfId="0" applyNumberFormat="1" applyFont="1" applyFill="1" applyBorder="1" applyAlignment="1">
      <alignment horizontal="center"/>
    </xf>
    <xf numFmtId="164" fontId="1" fillId="0" borderId="8" xfId="0" applyNumberFormat="1" applyFont="1" applyFill="1" applyBorder="1" applyAlignment="1">
      <alignment horizontal="center"/>
    </xf>
    <xf numFmtId="165" fontId="1" fillId="0" borderId="21" xfId="0" applyNumberFormat="1" applyFont="1" applyFill="1" applyBorder="1" applyAlignment="1">
      <alignment horizontal="center"/>
    </xf>
    <xf numFmtId="164" fontId="1" fillId="0" borderId="21" xfId="0" applyNumberFormat="1" applyFont="1" applyFill="1" applyBorder="1" applyAlignment="1">
      <alignment horizontal="center"/>
    </xf>
    <xf numFmtId="16" fontId="8" fillId="0" borderId="1" xfId="0" applyNumberFormat="1" applyFont="1" applyFill="1" applyBorder="1" applyAlignment="1" quotePrefix="1">
      <alignment horizontal="center"/>
    </xf>
    <xf numFmtId="0" fontId="8" fillId="0" borderId="1" xfId="0" applyFont="1" applyFill="1" applyBorder="1" applyAlignment="1" quotePrefix="1">
      <alignment horizontal="center"/>
    </xf>
    <xf numFmtId="17" fontId="8" fillId="0" borderId="3" xfId="0" applyNumberFormat="1" applyFont="1" applyFill="1" applyBorder="1" applyAlignment="1">
      <alignment horizontal="center"/>
    </xf>
    <xf numFmtId="0" fontId="1" fillId="0" borderId="8" xfId="0" applyFont="1" applyFill="1" applyBorder="1" applyAlignment="1">
      <alignment horizontal="center"/>
    </xf>
    <xf numFmtId="0" fontId="16" fillId="0" borderId="0" xfId="0" applyFont="1" applyAlignment="1">
      <alignment/>
    </xf>
    <xf numFmtId="165" fontId="8" fillId="0" borderId="0" xfId="0" applyNumberFormat="1" applyFont="1" applyFill="1" applyBorder="1" applyAlignment="1">
      <alignment horizontal="center"/>
    </xf>
    <xf numFmtId="17" fontId="2" fillId="2" borderId="2" xfId="0" applyNumberFormat="1" applyFont="1" applyFill="1" applyBorder="1" applyAlignment="1">
      <alignment horizontal="center"/>
    </xf>
    <xf numFmtId="0" fontId="2" fillId="2" borderId="19" xfId="0" applyFont="1" applyFill="1" applyBorder="1" applyAlignment="1">
      <alignment/>
    </xf>
    <xf numFmtId="0" fontId="1" fillId="2" borderId="19" xfId="0" applyFont="1" applyFill="1" applyBorder="1" applyAlignment="1">
      <alignment/>
    </xf>
    <xf numFmtId="0" fontId="2" fillId="2" borderId="21" xfId="0" applyFont="1" applyFill="1" applyBorder="1" applyAlignment="1">
      <alignment/>
    </xf>
    <xf numFmtId="0" fontId="1" fillId="2" borderId="21" xfId="0" applyFont="1" applyFill="1" applyBorder="1" applyAlignment="1">
      <alignment/>
    </xf>
    <xf numFmtId="0" fontId="2" fillId="2" borderId="20" xfId="0" applyFont="1" applyFill="1" applyBorder="1" applyAlignment="1">
      <alignment/>
    </xf>
    <xf numFmtId="0" fontId="2" fillId="2" borderId="19" xfId="0" applyFont="1" applyFill="1" applyBorder="1" applyAlignment="1">
      <alignment horizontal="center"/>
    </xf>
    <xf numFmtId="0" fontId="1" fillId="2" borderId="21" xfId="0" applyFont="1" applyFill="1" applyBorder="1" applyAlignment="1" quotePrefix="1">
      <alignment horizontal="center"/>
    </xf>
    <xf numFmtId="0" fontId="1" fillId="2" borderId="21" xfId="0" applyFont="1" applyFill="1" applyBorder="1" applyAlignment="1">
      <alignment horizontal="center"/>
    </xf>
    <xf numFmtId="0" fontId="1" fillId="2" borderId="20" xfId="0" applyFont="1" applyFill="1" applyBorder="1" applyAlignment="1">
      <alignment horizontal="center"/>
    </xf>
    <xf numFmtId="0" fontId="16" fillId="0" borderId="3" xfId="0" applyFont="1" applyBorder="1" applyAlignment="1">
      <alignment wrapText="1"/>
    </xf>
    <xf numFmtId="0" fontId="15" fillId="0" borderId="8" xfId="0" applyFont="1" applyBorder="1" applyAlignment="1">
      <alignment wrapText="1"/>
    </xf>
    <xf numFmtId="0" fontId="16" fillId="0" borderId="0" xfId="0" applyFont="1" applyBorder="1" applyAlignment="1">
      <alignment wrapText="1"/>
    </xf>
    <xf numFmtId="0" fontId="16" fillId="0" borderId="1" xfId="0" applyFont="1" applyBorder="1" applyAlignment="1">
      <alignment wrapText="1"/>
    </xf>
    <xf numFmtId="0" fontId="8" fillId="0" borderId="32" xfId="0" applyFont="1" applyBorder="1" applyAlignment="1">
      <alignment horizontal="center"/>
    </xf>
    <xf numFmtId="0" fontId="8" fillId="0" borderId="33" xfId="0" applyFont="1" applyBorder="1" applyAlignment="1">
      <alignment horizontal="center"/>
    </xf>
    <xf numFmtId="0" fontId="1" fillId="0" borderId="3" xfId="0" applyFont="1" applyBorder="1" applyAlignment="1">
      <alignment vertical="top" wrapText="1"/>
    </xf>
    <xf numFmtId="0" fontId="2" fillId="0" borderId="0" xfId="0" applyFont="1" applyAlignment="1">
      <alignment horizontal="center"/>
    </xf>
    <xf numFmtId="0" fontId="1" fillId="0" borderId="0" xfId="0" applyFont="1" applyAlignment="1">
      <alignment/>
    </xf>
    <xf numFmtId="0" fontId="15" fillId="0" borderId="7" xfId="0" applyFont="1" applyBorder="1" applyAlignment="1">
      <alignment wrapText="1"/>
    </xf>
    <xf numFmtId="0" fontId="16" fillId="0" borderId="2" xfId="0" applyFont="1" applyBorder="1" applyAlignment="1">
      <alignment wrapText="1"/>
    </xf>
    <xf numFmtId="49" fontId="11" fillId="2" borderId="0" xfId="0" applyNumberFormat="1" applyFont="1" applyFill="1" applyAlignment="1">
      <alignment horizontal="center"/>
    </xf>
    <xf numFmtId="0" fontId="7" fillId="2" borderId="0" xfId="0" applyFont="1" applyFill="1" applyAlignment="1">
      <alignment horizontal="center"/>
    </xf>
    <xf numFmtId="0" fontId="10" fillId="2" borderId="0" xfId="0" applyFont="1" applyFill="1" applyAlignment="1">
      <alignment horizontal="center"/>
    </xf>
    <xf numFmtId="0" fontId="2" fillId="2" borderId="0" xfId="0" applyFont="1" applyFill="1" applyAlignment="1">
      <alignment horizontal="center"/>
    </xf>
    <xf numFmtId="49" fontId="2" fillId="2" borderId="4" xfId="0" applyNumberFormat="1" applyFont="1" applyFill="1" applyBorder="1" applyAlignment="1">
      <alignment horizontal="center"/>
    </xf>
    <xf numFmtId="49" fontId="2" fillId="2" borderId="6" xfId="0" applyNumberFormat="1" applyFont="1" applyFill="1" applyBorder="1" applyAlignment="1">
      <alignment horizontal="center"/>
    </xf>
    <xf numFmtId="166" fontId="2" fillId="2" borderId="0" xfId="0" applyNumberFormat="1" applyFont="1" applyFill="1" applyAlignment="1">
      <alignment horizontal="center"/>
    </xf>
    <xf numFmtId="17" fontId="8" fillId="0" borderId="0" xfId="0" applyNumberFormat="1" applyFont="1" applyBorder="1" applyAlignment="1">
      <alignment/>
    </xf>
    <xf numFmtId="49" fontId="12" fillId="0" borderId="0" xfId="0" applyNumberFormat="1" applyFont="1" applyBorder="1" applyAlignment="1">
      <alignment/>
    </xf>
    <xf numFmtId="0" fontId="8" fillId="0" borderId="8" xfId="0" applyFont="1" applyBorder="1" applyAlignment="1">
      <alignment vertical="top" wrapText="1"/>
    </xf>
    <xf numFmtId="0" fontId="12" fillId="0" borderId="0" xfId="0" applyFont="1" applyBorder="1" applyAlignment="1">
      <alignment vertical="top" wrapText="1"/>
    </xf>
    <xf numFmtId="0" fontId="12" fillId="0" borderId="1" xfId="0" applyFont="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8" fillId="0" borderId="7"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7" fillId="0" borderId="0" xfId="0" applyFont="1" applyAlignment="1">
      <alignment horizontal="center"/>
    </xf>
    <xf numFmtId="0" fontId="12" fillId="0" borderId="0" xfId="0" applyFont="1" applyAlignment="1">
      <alignment/>
    </xf>
    <xf numFmtId="17" fontId="8" fillId="0" borderId="0" xfId="0" applyNumberFormat="1" applyFont="1" applyAlignment="1">
      <alignment/>
    </xf>
    <xf numFmtId="49" fontId="12" fillId="0" borderId="0" xfId="0" applyNumberFormat="1" applyFont="1" applyAlignment="1">
      <alignment/>
    </xf>
    <xf numFmtId="0" fontId="12" fillId="0" borderId="0" xfId="0" applyFont="1" applyAlignment="1">
      <alignment horizontal="center"/>
    </xf>
    <xf numFmtId="17" fontId="1" fillId="0" borderId="2" xfId="0" applyNumberFormat="1" applyFont="1" applyFill="1" applyBorder="1" applyAlignment="1">
      <alignment horizontal="center"/>
    </xf>
    <xf numFmtId="49" fontId="1" fillId="0" borderId="17" xfId="0" applyNumberFormat="1"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3" fillId="0" borderId="0" xfId="0" applyFont="1" applyFill="1" applyAlignment="1">
      <alignment horizontal="center"/>
    </xf>
    <xf numFmtId="17" fontId="1" fillId="0" borderId="2" xfId="0" applyNumberFormat="1" applyFont="1" applyBorder="1" applyAlignment="1">
      <alignment horizontal="center"/>
    </xf>
    <xf numFmtId="49" fontId="1" fillId="0" borderId="3" xfId="0" applyNumberFormat="1" applyFont="1" applyBorder="1" applyAlignment="1">
      <alignment/>
    </xf>
    <xf numFmtId="0" fontId="1" fillId="0" borderId="7" xfId="0" applyFont="1" applyBorder="1" applyAlignment="1">
      <alignment vertical="top" wrapText="1"/>
    </xf>
    <xf numFmtId="0" fontId="1" fillId="0" borderId="2" xfId="0" applyFont="1" applyBorder="1" applyAlignment="1">
      <alignment vertical="top" wrapText="1"/>
    </xf>
    <xf numFmtId="0" fontId="8" fillId="0" borderId="23" xfId="0" applyFont="1" applyBorder="1" applyAlignment="1">
      <alignment horizontal="center"/>
    </xf>
    <xf numFmtId="0" fontId="8" fillId="0" borderId="24" xfId="0" applyFont="1" applyBorder="1" applyAlignment="1">
      <alignment horizontal="center"/>
    </xf>
    <xf numFmtId="17" fontId="8" fillId="0" borderId="2" xfId="0" applyNumberFormat="1" applyFont="1" applyBorder="1" applyAlignment="1">
      <alignment horizontal="center"/>
    </xf>
    <xf numFmtId="49" fontId="12" fillId="0" borderId="3" xfId="0" applyNumberFormat="1" applyFont="1" applyBorder="1" applyAlignment="1">
      <alignment horizontal="center"/>
    </xf>
    <xf numFmtId="0" fontId="8" fillId="0" borderId="8" xfId="0" applyFont="1" applyBorder="1" applyAlignment="1">
      <alignment wrapText="1"/>
    </xf>
    <xf numFmtId="0" fontId="8" fillId="0" borderId="0" xfId="0" applyFont="1" applyBorder="1" applyAlignment="1">
      <alignment wrapText="1"/>
    </xf>
    <xf numFmtId="0" fontId="8" fillId="0" borderId="1" xfId="0" applyFont="1" applyBorder="1" applyAlignment="1">
      <alignment wrapText="1"/>
    </xf>
    <xf numFmtId="0" fontId="12" fillId="0" borderId="0" xfId="0" applyFont="1" applyBorder="1" applyAlignment="1">
      <alignment wrapText="1"/>
    </xf>
    <xf numFmtId="0" fontId="12" fillId="0" borderId="1" xfId="0" applyFont="1" applyBorder="1" applyAlignment="1">
      <alignment wrapText="1"/>
    </xf>
    <xf numFmtId="17" fontId="8" fillId="0" borderId="2" xfId="0" applyNumberFormat="1" applyFont="1" applyFill="1" applyBorder="1" applyAlignment="1">
      <alignment horizontal="center"/>
    </xf>
    <xf numFmtId="49" fontId="12" fillId="0" borderId="17" xfId="0" applyNumberFormat="1" applyFont="1" applyFill="1" applyBorder="1" applyAlignment="1">
      <alignment horizontal="center"/>
    </xf>
    <xf numFmtId="0" fontId="7" fillId="0" borderId="0" xfId="0" applyFont="1" applyFill="1" applyAlignment="1">
      <alignment horizontal="center"/>
    </xf>
    <xf numFmtId="0" fontId="12" fillId="0" borderId="0" xfId="0" applyFont="1" applyFill="1" applyAlignment="1">
      <alignment/>
    </xf>
    <xf numFmtId="0" fontId="1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Y02-PresBud%20Wksh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eckerd\Temporary%20Internet%20Files\OLK3C3\FIELD%20SUBMITS\PDW%20PB%2006%20-%20PCMV%20-%20Feb%2005%20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 02PresBudWksht-DLA"/>
      <sheetName val="FY02PresBudWksht-DHRA"/>
      <sheetName val="FY02PresBudWksht-Tot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Tbl-Contents"/>
      <sheetName val="P1-Summary"/>
      <sheetName val="P1C - Comparison"/>
      <sheetName val="P-40 PCMV"/>
      <sheetName val="P-5 PCMV"/>
      <sheetName val="P-5a PCMV"/>
      <sheetName val="Vehicles P-20"/>
      <sheetName val=" P-40 DMEA"/>
      <sheetName val="P-5 DMEA"/>
      <sheetName val="P-5a DMEA"/>
      <sheetName val=" P-40 DDMA"/>
      <sheetName val="P-5 DDMA"/>
      <sheetName val="P-5a DDMA"/>
    </sheetNames>
    <sheetDataSet>
      <sheetData sheetId="5">
        <row r="14">
          <cell r="D14">
            <v>0.0291</v>
          </cell>
          <cell r="G14">
            <v>0.029099999999999997</v>
          </cell>
          <cell r="J14">
            <v>0.0299</v>
          </cell>
          <cell r="M14">
            <v>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zoomScale="75" zoomScaleNormal="75" workbookViewId="0" topLeftCell="A1">
      <selection activeCell="A14" sqref="A14:M14"/>
    </sheetView>
  </sheetViews>
  <sheetFormatPr defaultColWidth="9.140625" defaultRowHeight="12.75"/>
  <cols>
    <col min="1" max="16384" width="9.140625" style="22" customWidth="1"/>
  </cols>
  <sheetData>
    <row r="1" spans="1:13" ht="16.5">
      <c r="A1" s="14"/>
      <c r="B1" s="14"/>
      <c r="C1" s="14"/>
      <c r="D1" s="14"/>
      <c r="E1" s="14"/>
      <c r="F1" s="14"/>
      <c r="G1" s="14"/>
      <c r="H1" s="14"/>
      <c r="I1" s="14"/>
      <c r="J1" s="14"/>
      <c r="K1" s="14"/>
      <c r="L1" s="14"/>
      <c r="M1" s="14"/>
    </row>
    <row r="2" spans="1:13" ht="16.5">
      <c r="A2" s="14"/>
      <c r="B2" s="14"/>
      <c r="C2" s="14"/>
      <c r="D2" s="14"/>
      <c r="E2" s="14"/>
      <c r="F2" s="14"/>
      <c r="G2" s="14"/>
      <c r="H2" s="14"/>
      <c r="I2" s="14"/>
      <c r="J2" s="14"/>
      <c r="K2" s="14"/>
      <c r="L2" s="14"/>
      <c r="M2" s="14"/>
    </row>
    <row r="3" spans="1:13" ht="16.5">
      <c r="A3" s="14"/>
      <c r="B3" s="14"/>
      <c r="C3" s="14"/>
      <c r="D3" s="14"/>
      <c r="E3" s="14"/>
      <c r="F3" s="14"/>
      <c r="G3" s="14"/>
      <c r="H3" s="14"/>
      <c r="I3" s="14"/>
      <c r="J3" s="14"/>
      <c r="K3" s="14"/>
      <c r="L3" s="14"/>
      <c r="M3" s="14"/>
    </row>
    <row r="4" spans="1:13" ht="16.5">
      <c r="A4" s="14"/>
      <c r="B4" s="14"/>
      <c r="C4" s="14"/>
      <c r="D4" s="14"/>
      <c r="E4" s="14"/>
      <c r="F4" s="14"/>
      <c r="G4" s="14"/>
      <c r="H4" s="14"/>
      <c r="I4" s="14"/>
      <c r="J4" s="14"/>
      <c r="K4" s="14"/>
      <c r="L4" s="14"/>
      <c r="M4" s="14"/>
    </row>
    <row r="5" spans="1:13" ht="16.5">
      <c r="A5" s="14"/>
      <c r="B5" s="14"/>
      <c r="C5" s="14"/>
      <c r="D5" s="14"/>
      <c r="E5" s="14"/>
      <c r="F5" s="14"/>
      <c r="G5" s="14"/>
      <c r="H5" s="14"/>
      <c r="I5" s="14"/>
      <c r="J5" s="14"/>
      <c r="K5" s="14"/>
      <c r="L5" s="14"/>
      <c r="M5" s="14"/>
    </row>
    <row r="6" spans="1:13" ht="24">
      <c r="A6" s="253" t="s">
        <v>85</v>
      </c>
      <c r="B6" s="253"/>
      <c r="C6" s="253"/>
      <c r="D6" s="253"/>
      <c r="E6" s="253"/>
      <c r="F6" s="253"/>
      <c r="G6" s="253"/>
      <c r="H6" s="253"/>
      <c r="I6" s="253"/>
      <c r="J6" s="253"/>
      <c r="K6" s="253"/>
      <c r="L6" s="253"/>
      <c r="M6" s="253"/>
    </row>
    <row r="7" spans="1:13" ht="24">
      <c r="A7" s="23"/>
      <c r="B7" s="23"/>
      <c r="C7" s="23"/>
      <c r="D7" s="23"/>
      <c r="E7" s="23"/>
      <c r="F7" s="23"/>
      <c r="G7" s="23"/>
      <c r="H7" s="23"/>
      <c r="I7" s="23"/>
      <c r="J7" s="23"/>
      <c r="K7" s="23"/>
      <c r="L7" s="23"/>
      <c r="M7" s="23"/>
    </row>
    <row r="8" spans="1:13" ht="24">
      <c r="A8" s="253" t="s">
        <v>20</v>
      </c>
      <c r="B8" s="253"/>
      <c r="C8" s="253"/>
      <c r="D8" s="253"/>
      <c r="E8" s="253"/>
      <c r="F8" s="253"/>
      <c r="G8" s="253"/>
      <c r="H8" s="253"/>
      <c r="I8" s="253"/>
      <c r="J8" s="253"/>
      <c r="K8" s="253"/>
      <c r="L8" s="253"/>
      <c r="M8" s="253"/>
    </row>
    <row r="9" spans="1:13" ht="24">
      <c r="A9" s="23"/>
      <c r="B9" s="23"/>
      <c r="C9" s="23"/>
      <c r="D9" s="23"/>
      <c r="E9" s="23"/>
      <c r="F9" s="23"/>
      <c r="G9" s="23"/>
      <c r="H9" s="23"/>
      <c r="I9" s="23"/>
      <c r="J9" s="23"/>
      <c r="K9" s="23"/>
      <c r="L9" s="23"/>
      <c r="M9" s="23"/>
    </row>
    <row r="10" spans="1:13" ht="24">
      <c r="A10" s="253" t="s">
        <v>80</v>
      </c>
      <c r="B10" s="253"/>
      <c r="C10" s="253"/>
      <c r="D10" s="253"/>
      <c r="E10" s="253"/>
      <c r="F10" s="253"/>
      <c r="G10" s="253"/>
      <c r="H10" s="253"/>
      <c r="I10" s="253"/>
      <c r="J10" s="253"/>
      <c r="K10" s="253"/>
      <c r="L10" s="253"/>
      <c r="M10" s="253"/>
    </row>
    <row r="11" spans="1:13" ht="24">
      <c r="A11" s="253"/>
      <c r="B11" s="253"/>
      <c r="C11" s="253"/>
      <c r="D11" s="253"/>
      <c r="E11" s="253"/>
      <c r="F11" s="253"/>
      <c r="G11" s="253"/>
      <c r="H11" s="253"/>
      <c r="I11" s="253"/>
      <c r="J11" s="253"/>
      <c r="K11" s="253"/>
      <c r="L11" s="253"/>
      <c r="M11" s="253"/>
    </row>
    <row r="12" spans="1:13" ht="24">
      <c r="A12" s="253" t="s">
        <v>161</v>
      </c>
      <c r="B12" s="253"/>
      <c r="C12" s="253"/>
      <c r="D12" s="253"/>
      <c r="E12" s="253"/>
      <c r="F12" s="253"/>
      <c r="G12" s="253"/>
      <c r="H12" s="253"/>
      <c r="I12" s="253"/>
      <c r="J12" s="253"/>
      <c r="K12" s="253"/>
      <c r="L12" s="253"/>
      <c r="M12" s="253"/>
    </row>
    <row r="13" spans="1:13" ht="24">
      <c r="A13" s="15"/>
      <c r="B13" s="15"/>
      <c r="C13" s="15"/>
      <c r="D13" s="15"/>
      <c r="E13" s="15"/>
      <c r="F13" s="15"/>
      <c r="G13" s="15"/>
      <c r="H13" s="15"/>
      <c r="I13" s="15"/>
      <c r="J13" s="15"/>
      <c r="K13" s="15"/>
      <c r="L13" s="15"/>
      <c r="M13" s="15"/>
    </row>
    <row r="14" spans="1:13" ht="24">
      <c r="A14" s="253" t="s">
        <v>155</v>
      </c>
      <c r="B14" s="253"/>
      <c r="C14" s="253"/>
      <c r="D14" s="253"/>
      <c r="E14" s="253"/>
      <c r="F14" s="253"/>
      <c r="G14" s="253"/>
      <c r="H14" s="253"/>
      <c r="I14" s="253"/>
      <c r="J14" s="253"/>
      <c r="K14" s="253"/>
      <c r="L14" s="253"/>
      <c r="M14" s="253"/>
    </row>
    <row r="15" spans="1:13" ht="24">
      <c r="A15" s="23"/>
      <c r="B15" s="23"/>
      <c r="C15" s="23"/>
      <c r="D15" s="23"/>
      <c r="E15" s="23"/>
      <c r="F15" s="23"/>
      <c r="G15" s="23"/>
      <c r="H15" s="23"/>
      <c r="I15" s="23"/>
      <c r="J15" s="23"/>
      <c r="K15" s="23"/>
      <c r="L15" s="23"/>
      <c r="M15" s="23"/>
    </row>
    <row r="16" spans="1:13" ht="24">
      <c r="A16" s="253" t="s">
        <v>154</v>
      </c>
      <c r="B16" s="253"/>
      <c r="C16" s="253"/>
      <c r="D16" s="253"/>
      <c r="E16" s="253"/>
      <c r="F16" s="253"/>
      <c r="G16" s="253"/>
      <c r="H16" s="253"/>
      <c r="I16" s="253"/>
      <c r="J16" s="253"/>
      <c r="K16" s="253"/>
      <c r="L16" s="253"/>
      <c r="M16" s="253"/>
    </row>
    <row r="17" spans="1:13" ht="16.5">
      <c r="A17" s="14"/>
      <c r="B17" s="14"/>
      <c r="C17" s="14"/>
      <c r="D17" s="14"/>
      <c r="E17" s="14"/>
      <c r="F17" s="14"/>
      <c r="G17" s="14"/>
      <c r="H17" s="14"/>
      <c r="I17" s="14"/>
      <c r="J17" s="14"/>
      <c r="K17" s="14"/>
      <c r="L17" s="14"/>
      <c r="M17" s="14"/>
    </row>
    <row r="18" spans="1:13" ht="16.5">
      <c r="A18" s="14"/>
      <c r="B18" s="14"/>
      <c r="C18" s="14"/>
      <c r="D18" s="14"/>
      <c r="E18" s="14"/>
      <c r="F18" s="14"/>
      <c r="G18" s="14"/>
      <c r="H18" s="14"/>
      <c r="I18" s="14"/>
      <c r="J18" s="14"/>
      <c r="K18" s="14"/>
      <c r="L18" s="14"/>
      <c r="M18" s="14"/>
    </row>
    <row r="19" spans="1:13" ht="16.5">
      <c r="A19" s="14"/>
      <c r="B19" s="14"/>
      <c r="C19" s="14"/>
      <c r="D19" s="14"/>
      <c r="E19" s="14"/>
      <c r="F19" s="14"/>
      <c r="G19" s="14"/>
      <c r="H19" s="14"/>
      <c r="I19" s="14"/>
      <c r="J19" s="14"/>
      <c r="K19" s="14"/>
      <c r="L19" s="14"/>
      <c r="M19" s="14"/>
    </row>
    <row r="20" spans="1:13" ht="16.5">
      <c r="A20" s="14"/>
      <c r="B20" s="14"/>
      <c r="C20" s="14"/>
      <c r="D20" s="14"/>
      <c r="E20" s="14"/>
      <c r="F20" s="14"/>
      <c r="G20" s="14"/>
      <c r="H20" s="14"/>
      <c r="I20" s="14"/>
      <c r="J20" s="14"/>
      <c r="K20" s="14"/>
      <c r="L20" s="14"/>
      <c r="M20" s="14"/>
    </row>
  </sheetData>
  <mergeCells count="7">
    <mergeCell ref="A16:M16"/>
    <mergeCell ref="A11:M11"/>
    <mergeCell ref="A6:M6"/>
    <mergeCell ref="A8:M8"/>
    <mergeCell ref="A10:M10"/>
    <mergeCell ref="A14:M14"/>
    <mergeCell ref="A12:M12"/>
  </mergeCells>
  <printOptions horizontalCentered="1"/>
  <pageMargins left="1" right="1" top="1" bottom="1" header="0.5" footer="0.5"/>
  <pageSetup fitToHeight="1" fitToWidth="1" horizontalDpi="600" verticalDpi="600" orientation="landscape" scale="97" r:id="rId1"/>
</worksheet>
</file>

<file path=xl/worksheets/sheet10.xml><?xml version="1.0" encoding="utf-8"?>
<worksheet xmlns="http://schemas.openxmlformats.org/spreadsheetml/2006/main" xmlns:r="http://schemas.openxmlformats.org/officeDocument/2006/relationships">
  <sheetPr>
    <pageSetUpPr fitToPage="1"/>
  </sheetPr>
  <dimension ref="A1:N43"/>
  <sheetViews>
    <sheetView zoomScale="75" zoomScaleNormal="75" workbookViewId="0" topLeftCell="A1">
      <selection activeCell="D15" sqref="D15"/>
    </sheetView>
  </sheetViews>
  <sheetFormatPr defaultColWidth="9.140625" defaultRowHeight="12.75"/>
  <cols>
    <col min="1" max="1" width="37.8515625" style="83" customWidth="1"/>
    <col min="2" max="2" width="20.28125" style="83" bestFit="1" customWidth="1"/>
    <col min="3" max="3" width="14.8515625" style="83" bestFit="1" customWidth="1"/>
    <col min="4" max="4" width="38.421875" style="83" bestFit="1" customWidth="1"/>
    <col min="5" max="5" width="11.57421875" style="83" customWidth="1"/>
    <col min="6" max="6" width="13.00390625" style="83" bestFit="1" customWidth="1"/>
    <col min="7" max="7" width="12.00390625" style="83" bestFit="1" customWidth="1"/>
    <col min="8" max="8" width="12.421875" style="83" customWidth="1"/>
    <col min="9" max="9" width="14.28125" style="83" customWidth="1"/>
    <col min="10" max="10" width="12.57421875" style="83" customWidth="1"/>
    <col min="11" max="11" width="15.00390625" style="83" customWidth="1"/>
    <col min="12" max="16384" width="9.140625" style="83" customWidth="1"/>
  </cols>
  <sheetData>
    <row r="1" spans="1:14" ht="16.5">
      <c r="A1" s="270" t="s">
        <v>20</v>
      </c>
      <c r="B1" s="271"/>
      <c r="C1" s="271"/>
      <c r="D1" s="271"/>
      <c r="E1" s="271"/>
      <c r="F1" s="271"/>
      <c r="G1" s="271"/>
      <c r="H1" s="271"/>
      <c r="I1" s="271"/>
      <c r="J1" s="271"/>
      <c r="K1" s="271"/>
      <c r="L1" s="108"/>
      <c r="M1" s="108"/>
      <c r="N1" s="108"/>
    </row>
    <row r="2" spans="1:14" ht="16.5">
      <c r="A2" s="270" t="s">
        <v>29</v>
      </c>
      <c r="B2" s="271"/>
      <c r="C2" s="271"/>
      <c r="D2" s="271"/>
      <c r="E2" s="271"/>
      <c r="F2" s="271"/>
      <c r="G2" s="271"/>
      <c r="H2" s="271"/>
      <c r="I2" s="271"/>
      <c r="J2" s="271"/>
      <c r="K2" s="271"/>
      <c r="L2" s="82"/>
      <c r="M2" s="82"/>
      <c r="N2" s="108"/>
    </row>
    <row r="3" spans="1:14" ht="16.5">
      <c r="A3" s="270" t="s">
        <v>153</v>
      </c>
      <c r="B3" s="274"/>
      <c r="C3" s="274"/>
      <c r="D3" s="274"/>
      <c r="E3" s="274"/>
      <c r="F3" s="274"/>
      <c r="G3" s="274"/>
      <c r="H3" s="274"/>
      <c r="I3" s="274"/>
      <c r="J3" s="274"/>
      <c r="K3" s="274"/>
      <c r="L3" s="108"/>
      <c r="M3" s="108"/>
      <c r="N3" s="108"/>
    </row>
    <row r="4" spans="1:14" ht="16.5">
      <c r="A4" s="270" t="s">
        <v>87</v>
      </c>
      <c r="B4" s="274"/>
      <c r="C4" s="274"/>
      <c r="D4" s="274"/>
      <c r="E4" s="274"/>
      <c r="F4" s="274"/>
      <c r="G4" s="274"/>
      <c r="H4" s="274"/>
      <c r="I4" s="274"/>
      <c r="J4" s="274"/>
      <c r="K4" s="274"/>
      <c r="L4" s="108"/>
      <c r="M4" s="108"/>
      <c r="N4" s="108"/>
    </row>
    <row r="5" spans="1:11" ht="16.5" thickBot="1">
      <c r="A5" s="110"/>
      <c r="B5" s="110"/>
      <c r="C5" s="110"/>
      <c r="D5" s="110"/>
      <c r="E5" s="110"/>
      <c r="F5" s="110"/>
      <c r="G5" s="110"/>
      <c r="H5" s="110"/>
      <c r="I5" s="110"/>
      <c r="J5" s="110"/>
      <c r="K5" s="110"/>
    </row>
    <row r="6" spans="1:11" ht="16.5">
      <c r="A6" s="184" t="s">
        <v>43</v>
      </c>
      <c r="B6" s="86"/>
      <c r="C6" s="86"/>
      <c r="D6" s="86"/>
      <c r="E6" s="86"/>
      <c r="F6" s="86"/>
      <c r="G6" s="86"/>
      <c r="H6" s="87"/>
      <c r="I6" s="86" t="s">
        <v>44</v>
      </c>
      <c r="J6" s="86"/>
      <c r="K6" s="87"/>
    </row>
    <row r="7" spans="1:11" ht="16.5" thickBot="1">
      <c r="A7" s="93"/>
      <c r="B7" s="94"/>
      <c r="C7" s="94"/>
      <c r="D7" s="94"/>
      <c r="E7" s="94"/>
      <c r="F7" s="94"/>
      <c r="G7" s="94"/>
      <c r="H7" s="95"/>
      <c r="I7" s="94"/>
      <c r="J7" s="287">
        <v>38384</v>
      </c>
      <c r="K7" s="288"/>
    </row>
    <row r="8" spans="1:11" ht="15.75">
      <c r="A8" s="96" t="s">
        <v>45</v>
      </c>
      <c r="B8" s="91"/>
      <c r="C8" s="91"/>
      <c r="D8" s="91" t="s">
        <v>29</v>
      </c>
      <c r="E8" s="91"/>
      <c r="F8" s="91"/>
      <c r="G8" s="92"/>
      <c r="H8" s="91" t="s">
        <v>46</v>
      </c>
      <c r="I8" s="91"/>
      <c r="J8" s="91"/>
      <c r="K8" s="92"/>
    </row>
    <row r="9" spans="1:11" ht="16.5" thickBot="1">
      <c r="A9" s="93"/>
      <c r="B9" s="94"/>
      <c r="C9" s="94"/>
      <c r="D9" s="120" t="s">
        <v>142</v>
      </c>
      <c r="E9" s="94"/>
      <c r="F9" s="94"/>
      <c r="G9" s="95"/>
      <c r="H9" s="94" t="s">
        <v>7</v>
      </c>
      <c r="I9" s="94"/>
      <c r="J9" s="94"/>
      <c r="K9" s="95"/>
    </row>
    <row r="10" spans="1:11" ht="79.5" thickBot="1">
      <c r="A10" s="182" t="s">
        <v>47</v>
      </c>
      <c r="B10" s="125" t="s">
        <v>48</v>
      </c>
      <c r="C10" s="125" t="s">
        <v>49</v>
      </c>
      <c r="D10" s="125" t="s">
        <v>50</v>
      </c>
      <c r="E10" s="209" t="s">
        <v>51</v>
      </c>
      <c r="F10" s="125" t="s">
        <v>52</v>
      </c>
      <c r="G10" s="125" t="s">
        <v>35</v>
      </c>
      <c r="H10" s="125" t="s">
        <v>36</v>
      </c>
      <c r="I10" s="125" t="s">
        <v>53</v>
      </c>
      <c r="J10" s="125" t="s">
        <v>54</v>
      </c>
      <c r="K10" s="125" t="s">
        <v>55</v>
      </c>
    </row>
    <row r="11" spans="1:11" ht="15.75">
      <c r="A11" s="172" t="s">
        <v>56</v>
      </c>
      <c r="B11" s="130"/>
      <c r="C11" s="130"/>
      <c r="D11" s="130"/>
      <c r="E11" s="186"/>
      <c r="F11" s="130"/>
      <c r="G11" s="130"/>
      <c r="H11" s="134"/>
      <c r="I11" s="130"/>
      <c r="J11" s="92"/>
      <c r="K11" s="92"/>
    </row>
    <row r="12" spans="1:11" ht="15.75">
      <c r="A12" s="178" t="s">
        <v>71</v>
      </c>
      <c r="B12" s="130"/>
      <c r="C12" s="130"/>
      <c r="D12" s="130"/>
      <c r="E12" s="186"/>
      <c r="F12" s="130"/>
      <c r="G12" s="130"/>
      <c r="H12" s="134"/>
      <c r="I12" s="130"/>
      <c r="J12" s="92"/>
      <c r="K12" s="92"/>
    </row>
    <row r="13" spans="1:11" ht="15.75">
      <c r="A13" s="172" t="s">
        <v>15</v>
      </c>
      <c r="B13" s="173" t="s">
        <v>26</v>
      </c>
      <c r="C13" s="173" t="s">
        <v>31</v>
      </c>
      <c r="D13" s="173" t="s">
        <v>16</v>
      </c>
      <c r="E13" s="226" t="s">
        <v>120</v>
      </c>
      <c r="F13" s="173" t="s">
        <v>56</v>
      </c>
      <c r="G13" s="173">
        <v>1</v>
      </c>
      <c r="H13" s="134">
        <v>0.616</v>
      </c>
      <c r="I13" s="173" t="s">
        <v>17</v>
      </c>
      <c r="J13" s="185"/>
      <c r="K13" s="185"/>
    </row>
    <row r="14" spans="1:11" ht="15.75">
      <c r="A14" s="172" t="s">
        <v>18</v>
      </c>
      <c r="B14" s="173" t="s">
        <v>26</v>
      </c>
      <c r="C14" s="173" t="s">
        <v>31</v>
      </c>
      <c r="D14" s="173" t="s">
        <v>16</v>
      </c>
      <c r="E14" s="227" t="s">
        <v>120</v>
      </c>
      <c r="F14" s="173" t="s">
        <v>56</v>
      </c>
      <c r="G14" s="173">
        <v>1</v>
      </c>
      <c r="H14" s="134">
        <v>1.394</v>
      </c>
      <c r="I14" s="173" t="s">
        <v>17</v>
      </c>
      <c r="J14" s="185"/>
      <c r="K14" s="185"/>
    </row>
    <row r="15" spans="1:11" ht="12.75" customHeight="1">
      <c r="A15" s="172" t="s">
        <v>86</v>
      </c>
      <c r="B15" s="173" t="s">
        <v>26</v>
      </c>
      <c r="C15" s="173" t="s">
        <v>31</v>
      </c>
      <c r="D15" s="173" t="s">
        <v>16</v>
      </c>
      <c r="E15" s="227" t="s">
        <v>121</v>
      </c>
      <c r="F15" s="173" t="s">
        <v>56</v>
      </c>
      <c r="G15" s="173">
        <v>1</v>
      </c>
      <c r="H15" s="134">
        <v>0.486</v>
      </c>
      <c r="I15" s="173" t="s">
        <v>17</v>
      </c>
      <c r="J15" s="185"/>
      <c r="K15" s="185"/>
    </row>
    <row r="16" spans="1:11" ht="15.75">
      <c r="A16" s="172" t="s">
        <v>19</v>
      </c>
      <c r="B16" s="173" t="s">
        <v>26</v>
      </c>
      <c r="C16" s="173" t="s">
        <v>31</v>
      </c>
      <c r="D16" s="173" t="s">
        <v>16</v>
      </c>
      <c r="E16" s="227" t="s">
        <v>120</v>
      </c>
      <c r="F16" s="173" t="s">
        <v>56</v>
      </c>
      <c r="G16" s="173">
        <v>1</v>
      </c>
      <c r="H16" s="134">
        <v>4.481</v>
      </c>
      <c r="I16" s="173" t="s">
        <v>17</v>
      </c>
      <c r="J16" s="185"/>
      <c r="K16" s="185"/>
    </row>
    <row r="17" spans="1:11" ht="15.75">
      <c r="A17" s="172"/>
      <c r="B17" s="173"/>
      <c r="C17" s="173"/>
      <c r="D17" s="173"/>
      <c r="E17" s="173"/>
      <c r="F17" s="173"/>
      <c r="G17" s="173"/>
      <c r="H17" s="174"/>
      <c r="I17" s="173"/>
      <c r="J17" s="185"/>
      <c r="K17" s="185"/>
    </row>
    <row r="18" spans="1:11" ht="15.75">
      <c r="A18" s="172" t="s">
        <v>60</v>
      </c>
      <c r="B18" s="173"/>
      <c r="C18" s="173"/>
      <c r="D18" s="173"/>
      <c r="E18" s="173"/>
      <c r="F18" s="173"/>
      <c r="G18" s="173"/>
      <c r="H18" s="174"/>
      <c r="I18" s="173"/>
      <c r="J18" s="185"/>
      <c r="K18" s="185"/>
    </row>
    <row r="19" spans="1:11" ht="15.75">
      <c r="A19" s="178" t="s">
        <v>71</v>
      </c>
      <c r="B19" s="173"/>
      <c r="C19" s="173"/>
      <c r="D19" s="173"/>
      <c r="E19" s="173"/>
      <c r="F19" s="173"/>
      <c r="G19" s="173"/>
      <c r="H19" s="174"/>
      <c r="I19" s="173"/>
      <c r="J19" s="185"/>
      <c r="K19" s="185"/>
    </row>
    <row r="20" spans="1:11" ht="15.75">
      <c r="A20" s="172" t="s">
        <v>15</v>
      </c>
      <c r="B20" s="173" t="s">
        <v>76</v>
      </c>
      <c r="C20" s="173" t="s">
        <v>73</v>
      </c>
      <c r="D20" s="173" t="s">
        <v>16</v>
      </c>
      <c r="E20" s="226" t="s">
        <v>157</v>
      </c>
      <c r="F20" s="173" t="s">
        <v>60</v>
      </c>
      <c r="G20" s="173">
        <v>1</v>
      </c>
      <c r="H20" s="134">
        <v>0.893</v>
      </c>
      <c r="I20" s="173" t="s">
        <v>17</v>
      </c>
      <c r="J20" s="185"/>
      <c r="K20" s="185"/>
    </row>
    <row r="21" spans="1:11" ht="15.75">
      <c r="A21" s="172" t="s">
        <v>18</v>
      </c>
      <c r="B21" s="173" t="s">
        <v>76</v>
      </c>
      <c r="C21" s="173" t="s">
        <v>73</v>
      </c>
      <c r="D21" s="173" t="s">
        <v>16</v>
      </c>
      <c r="E21" s="226" t="s">
        <v>157</v>
      </c>
      <c r="F21" s="173" t="s">
        <v>60</v>
      </c>
      <c r="G21" s="173">
        <v>1</v>
      </c>
      <c r="H21" s="134">
        <v>0.448</v>
      </c>
      <c r="I21" s="173" t="s">
        <v>17</v>
      </c>
      <c r="J21" s="185"/>
      <c r="K21" s="185"/>
    </row>
    <row r="22" spans="1:11" ht="12.75" customHeight="1">
      <c r="A22" s="172" t="s">
        <v>86</v>
      </c>
      <c r="B22" s="173" t="s">
        <v>76</v>
      </c>
      <c r="C22" s="173" t="s">
        <v>73</v>
      </c>
      <c r="D22" s="173" t="s">
        <v>16</v>
      </c>
      <c r="E22" s="226" t="s">
        <v>157</v>
      </c>
      <c r="F22" s="173" t="s">
        <v>60</v>
      </c>
      <c r="G22" s="173">
        <v>1</v>
      </c>
      <c r="H22" s="134">
        <v>0.942</v>
      </c>
      <c r="I22" s="173" t="s">
        <v>17</v>
      </c>
      <c r="J22" s="185"/>
      <c r="K22" s="185"/>
    </row>
    <row r="23" spans="1:11" ht="15.75">
      <c r="A23" s="172" t="s">
        <v>19</v>
      </c>
      <c r="B23" s="173" t="s">
        <v>76</v>
      </c>
      <c r="C23" s="173" t="s">
        <v>73</v>
      </c>
      <c r="D23" s="173" t="s">
        <v>16</v>
      </c>
      <c r="E23" s="226" t="s">
        <v>157</v>
      </c>
      <c r="F23" s="173" t="s">
        <v>60</v>
      </c>
      <c r="G23" s="173">
        <v>1</v>
      </c>
      <c r="H23" s="134">
        <v>4.979</v>
      </c>
      <c r="I23" s="173" t="s">
        <v>17</v>
      </c>
      <c r="J23" s="185"/>
      <c r="K23" s="185"/>
    </row>
    <row r="24" spans="1:11" ht="15.75">
      <c r="A24" s="172"/>
      <c r="B24" s="173"/>
      <c r="C24" s="173"/>
      <c r="D24" s="173"/>
      <c r="E24" s="186"/>
      <c r="F24" s="173"/>
      <c r="G24" s="173"/>
      <c r="H24" s="174"/>
      <c r="I24" s="173"/>
      <c r="J24" s="185"/>
      <c r="K24" s="185"/>
    </row>
    <row r="25" spans="1:11" ht="15.75">
      <c r="A25" s="172" t="s">
        <v>65</v>
      </c>
      <c r="B25" s="173"/>
      <c r="C25" s="173"/>
      <c r="D25" s="173"/>
      <c r="E25" s="186"/>
      <c r="F25" s="173"/>
      <c r="G25" s="173"/>
      <c r="H25" s="174"/>
      <c r="I25" s="173"/>
      <c r="J25" s="185"/>
      <c r="K25" s="185"/>
    </row>
    <row r="26" spans="1:11" ht="15.75">
      <c r="A26" s="178" t="s">
        <v>71</v>
      </c>
      <c r="B26" s="173" t="s">
        <v>76</v>
      </c>
      <c r="C26" s="173" t="s">
        <v>73</v>
      </c>
      <c r="D26" s="173" t="s">
        <v>16</v>
      </c>
      <c r="E26" s="173" t="s">
        <v>73</v>
      </c>
      <c r="F26" s="173" t="s">
        <v>65</v>
      </c>
      <c r="G26" s="173">
        <v>1</v>
      </c>
      <c r="H26" s="174">
        <v>0.719</v>
      </c>
      <c r="I26" s="173" t="s">
        <v>17</v>
      </c>
      <c r="J26" s="185"/>
      <c r="K26" s="185"/>
    </row>
    <row r="27" spans="1:11" ht="15.75">
      <c r="A27" s="172" t="s">
        <v>15</v>
      </c>
      <c r="B27" s="173" t="s">
        <v>76</v>
      </c>
      <c r="C27" s="173" t="s">
        <v>73</v>
      </c>
      <c r="D27" s="173" t="s">
        <v>16</v>
      </c>
      <c r="E27" s="173" t="s">
        <v>73</v>
      </c>
      <c r="F27" s="173" t="s">
        <v>65</v>
      </c>
      <c r="G27" s="173">
        <v>1</v>
      </c>
      <c r="H27" s="174">
        <v>1.538</v>
      </c>
      <c r="I27" s="173" t="s">
        <v>17</v>
      </c>
      <c r="J27" s="185"/>
      <c r="K27" s="185"/>
    </row>
    <row r="28" spans="1:11" ht="15.75">
      <c r="A28" s="172" t="s">
        <v>18</v>
      </c>
      <c r="B28" s="173" t="s">
        <v>76</v>
      </c>
      <c r="C28" s="173" t="s">
        <v>73</v>
      </c>
      <c r="D28" s="173" t="s">
        <v>16</v>
      </c>
      <c r="E28" s="173" t="s">
        <v>73</v>
      </c>
      <c r="F28" s="173" t="s">
        <v>65</v>
      </c>
      <c r="G28" s="173">
        <v>1</v>
      </c>
      <c r="H28" s="174">
        <v>0.541</v>
      </c>
      <c r="I28" s="173" t="s">
        <v>17</v>
      </c>
      <c r="J28" s="185"/>
      <c r="K28" s="185"/>
    </row>
    <row r="29" spans="1:11" ht="12.75" customHeight="1">
      <c r="A29" s="172" t="s">
        <v>86</v>
      </c>
      <c r="B29" s="173" t="s">
        <v>76</v>
      </c>
      <c r="C29" s="173" t="s">
        <v>73</v>
      </c>
      <c r="D29" s="173" t="s">
        <v>16</v>
      </c>
      <c r="E29" s="173" t="s">
        <v>73</v>
      </c>
      <c r="F29" s="173" t="s">
        <v>65</v>
      </c>
      <c r="G29" s="173">
        <v>1</v>
      </c>
      <c r="H29" s="174">
        <v>4.932</v>
      </c>
      <c r="I29" s="173" t="s">
        <v>17</v>
      </c>
      <c r="J29" s="185"/>
      <c r="K29" s="185"/>
    </row>
    <row r="30" spans="1:11" ht="15.75">
      <c r="A30" s="172" t="s">
        <v>19</v>
      </c>
      <c r="B30" s="173"/>
      <c r="C30" s="173"/>
      <c r="D30" s="173"/>
      <c r="E30" s="173"/>
      <c r="F30" s="173"/>
      <c r="G30" s="173"/>
      <c r="H30" s="174"/>
      <c r="I30" s="173"/>
      <c r="J30" s="185"/>
      <c r="K30" s="185"/>
    </row>
    <row r="31" spans="1:11" ht="15.75">
      <c r="A31" s="172"/>
      <c r="B31" s="173"/>
      <c r="C31" s="173"/>
      <c r="D31" s="173"/>
      <c r="E31" s="173"/>
      <c r="F31" s="173"/>
      <c r="G31" s="173"/>
      <c r="H31" s="174"/>
      <c r="I31" s="173"/>
      <c r="J31" s="185"/>
      <c r="K31" s="185"/>
    </row>
    <row r="32" spans="1:11" ht="15.75">
      <c r="A32" s="172" t="s">
        <v>66</v>
      </c>
      <c r="B32" s="173"/>
      <c r="C32" s="173"/>
      <c r="D32" s="173"/>
      <c r="E32" s="173"/>
      <c r="F32" s="173"/>
      <c r="G32" s="173"/>
      <c r="H32" s="174"/>
      <c r="I32" s="173"/>
      <c r="J32" s="185"/>
      <c r="K32" s="185"/>
    </row>
    <row r="33" spans="1:11" ht="15.75">
      <c r="A33" s="178" t="s">
        <v>71</v>
      </c>
      <c r="B33" s="173" t="s">
        <v>76</v>
      </c>
      <c r="C33" s="173" t="s">
        <v>73</v>
      </c>
      <c r="D33" s="173" t="s">
        <v>16</v>
      </c>
      <c r="E33" s="173" t="s">
        <v>73</v>
      </c>
      <c r="F33" s="173" t="s">
        <v>66</v>
      </c>
      <c r="G33" s="173">
        <v>1</v>
      </c>
      <c r="H33" s="174">
        <v>0.981</v>
      </c>
      <c r="I33" s="173" t="s">
        <v>17</v>
      </c>
      <c r="J33" s="185"/>
      <c r="K33" s="185"/>
    </row>
    <row r="34" spans="1:11" ht="15.75">
      <c r="A34" s="172" t="s">
        <v>15</v>
      </c>
      <c r="B34" s="173" t="s">
        <v>76</v>
      </c>
      <c r="C34" s="173" t="s">
        <v>73</v>
      </c>
      <c r="D34" s="173" t="s">
        <v>16</v>
      </c>
      <c r="E34" s="173" t="s">
        <v>73</v>
      </c>
      <c r="F34" s="173" t="s">
        <v>66</v>
      </c>
      <c r="G34" s="173">
        <v>1</v>
      </c>
      <c r="H34" s="174">
        <v>0.494</v>
      </c>
      <c r="I34" s="173" t="s">
        <v>17</v>
      </c>
      <c r="J34" s="185"/>
      <c r="K34" s="185"/>
    </row>
    <row r="35" spans="1:11" ht="15.75">
      <c r="A35" s="172" t="s">
        <v>18</v>
      </c>
      <c r="B35" s="173" t="s">
        <v>76</v>
      </c>
      <c r="C35" s="173" t="s">
        <v>73</v>
      </c>
      <c r="D35" s="173" t="s">
        <v>16</v>
      </c>
      <c r="E35" s="173" t="s">
        <v>73</v>
      </c>
      <c r="F35" s="173" t="s">
        <v>66</v>
      </c>
      <c r="G35" s="173">
        <v>1</v>
      </c>
      <c r="H35" s="174">
        <v>1.036</v>
      </c>
      <c r="I35" s="173" t="s">
        <v>17</v>
      </c>
      <c r="J35" s="185"/>
      <c r="K35" s="185"/>
    </row>
    <row r="36" spans="1:11" ht="15.75">
      <c r="A36" s="172" t="s">
        <v>86</v>
      </c>
      <c r="B36" s="173" t="s">
        <v>76</v>
      </c>
      <c r="C36" s="173" t="s">
        <v>73</v>
      </c>
      <c r="D36" s="173" t="s">
        <v>16</v>
      </c>
      <c r="E36" s="173" t="s">
        <v>73</v>
      </c>
      <c r="F36" s="173" t="s">
        <v>66</v>
      </c>
      <c r="G36" s="173">
        <v>1</v>
      </c>
      <c r="H36" s="174">
        <v>5.459</v>
      </c>
      <c r="I36" s="173" t="s">
        <v>17</v>
      </c>
      <c r="J36" s="185"/>
      <c r="K36" s="185"/>
    </row>
    <row r="37" spans="1:11" ht="15.75">
      <c r="A37" s="172" t="s">
        <v>19</v>
      </c>
      <c r="B37" s="173"/>
      <c r="C37" s="173"/>
      <c r="D37" s="173"/>
      <c r="E37" s="173"/>
      <c r="F37" s="173"/>
      <c r="G37" s="173"/>
      <c r="H37" s="174"/>
      <c r="I37" s="173"/>
      <c r="J37" s="185"/>
      <c r="K37" s="185"/>
    </row>
    <row r="38" spans="1:11" ht="16.5" thickBot="1">
      <c r="A38" s="171"/>
      <c r="B38" s="187"/>
      <c r="C38" s="187"/>
      <c r="D38" s="187"/>
      <c r="E38" s="228"/>
      <c r="F38" s="187"/>
      <c r="G38" s="187"/>
      <c r="H38" s="188"/>
      <c r="I38" s="187"/>
      <c r="J38" s="183"/>
      <c r="K38" s="183"/>
    </row>
    <row r="43" ht="15">
      <c r="A43" s="189"/>
    </row>
  </sheetData>
  <mergeCells count="5">
    <mergeCell ref="J7:K7"/>
    <mergeCell ref="A1:K1"/>
    <mergeCell ref="A2:K2"/>
    <mergeCell ref="A3:K3"/>
    <mergeCell ref="A4:K4"/>
  </mergeCells>
  <printOptions/>
  <pageMargins left="0.75" right="0.75" top="1" bottom="1" header="0.5" footer="0.5"/>
  <pageSetup fitToHeight="1" fitToWidth="1" horizontalDpi="600" verticalDpi="600" orientation="landscape" scale="61" r:id="rId1"/>
  <headerFooter alignWithMargins="0">
    <oddFooter>&amp;CP-1 Shopping List - Item Number 19
Page 8 of 11&amp;RP5a - Procurement History and Planning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8"/>
  <sheetViews>
    <sheetView zoomScale="75" zoomScaleNormal="75" workbookViewId="0" topLeftCell="A9">
      <selection activeCell="B12" sqref="B12"/>
    </sheetView>
  </sheetViews>
  <sheetFormatPr defaultColWidth="9.140625" defaultRowHeight="12.75"/>
  <cols>
    <col min="1" max="1" width="13.140625" style="83" customWidth="1"/>
    <col min="2" max="2" width="13.7109375" style="83" customWidth="1"/>
    <col min="3" max="3" width="14.00390625" style="83" customWidth="1"/>
    <col min="4" max="4" width="13.7109375" style="83" customWidth="1"/>
    <col min="5" max="5" width="14.57421875" style="83" customWidth="1"/>
    <col min="6" max="6" width="15.00390625" style="83" customWidth="1"/>
    <col min="7" max="7" width="16.00390625" style="83" customWidth="1"/>
    <col min="8" max="8" width="14.140625" style="83" customWidth="1"/>
    <col min="9" max="9" width="15.140625" style="83" customWidth="1"/>
    <col min="10" max="10" width="16.140625" style="83" customWidth="1"/>
    <col min="11" max="11" width="15.57421875" style="83" customWidth="1"/>
    <col min="12" max="12" width="14.7109375" style="83" customWidth="1"/>
    <col min="13" max="16384" width="9.140625" style="83" customWidth="1"/>
  </cols>
  <sheetData>
    <row r="1" spans="1:13" ht="16.5">
      <c r="A1" s="270" t="s">
        <v>20</v>
      </c>
      <c r="B1" s="271"/>
      <c r="C1" s="271"/>
      <c r="D1" s="271"/>
      <c r="E1" s="271"/>
      <c r="F1" s="271"/>
      <c r="G1" s="271"/>
      <c r="H1" s="271"/>
      <c r="I1" s="271"/>
      <c r="J1" s="271"/>
      <c r="K1" s="271"/>
      <c r="L1" s="271"/>
      <c r="M1" s="82"/>
    </row>
    <row r="2" spans="1:13" ht="16.5">
      <c r="A2" s="270" t="s">
        <v>29</v>
      </c>
      <c r="B2" s="271"/>
      <c r="C2" s="271"/>
      <c r="D2" s="271"/>
      <c r="E2" s="271"/>
      <c r="F2" s="271"/>
      <c r="G2" s="271"/>
      <c r="H2" s="271"/>
      <c r="I2" s="271"/>
      <c r="J2" s="271"/>
      <c r="K2" s="271"/>
      <c r="L2" s="271"/>
      <c r="M2" s="82"/>
    </row>
    <row r="3" spans="1:13" ht="16.5">
      <c r="A3" s="270" t="s">
        <v>153</v>
      </c>
      <c r="B3" s="271"/>
      <c r="C3" s="271"/>
      <c r="D3" s="271"/>
      <c r="E3" s="271"/>
      <c r="F3" s="271"/>
      <c r="G3" s="271"/>
      <c r="H3" s="271"/>
      <c r="I3" s="271"/>
      <c r="J3" s="271"/>
      <c r="K3" s="271"/>
      <c r="L3" s="271"/>
      <c r="M3" s="82"/>
    </row>
    <row r="4" spans="1:13" ht="16.5">
      <c r="A4" s="270" t="s">
        <v>87</v>
      </c>
      <c r="B4" s="271"/>
      <c r="C4" s="271"/>
      <c r="D4" s="271"/>
      <c r="E4" s="271"/>
      <c r="F4" s="271"/>
      <c r="G4" s="271"/>
      <c r="H4" s="271"/>
      <c r="I4" s="271"/>
      <c r="J4" s="271"/>
      <c r="K4" s="271"/>
      <c r="L4" s="271"/>
      <c r="M4" s="82"/>
    </row>
    <row r="5" spans="1:12" ht="16.5" thickBot="1">
      <c r="A5" s="84"/>
      <c r="B5" s="84"/>
      <c r="C5" s="84"/>
      <c r="D5" s="84"/>
      <c r="E5" s="84"/>
      <c r="F5" s="84"/>
      <c r="G5" s="84"/>
      <c r="H5" s="84"/>
      <c r="I5" s="84"/>
      <c r="J5" s="84"/>
      <c r="K5" s="84"/>
      <c r="L5" s="84"/>
    </row>
    <row r="6" spans="1:12" ht="16.5">
      <c r="A6" s="85"/>
      <c r="B6" s="86"/>
      <c r="C6" s="86"/>
      <c r="D6" s="86"/>
      <c r="E6" s="86"/>
      <c r="F6" s="86"/>
      <c r="G6" s="87"/>
      <c r="H6" s="88" t="s">
        <v>57</v>
      </c>
      <c r="I6" s="86"/>
      <c r="J6" s="86"/>
      <c r="K6" s="86"/>
      <c r="L6" s="87"/>
    </row>
    <row r="7" spans="1:12" ht="16.5">
      <c r="A7" s="89" t="s">
        <v>58</v>
      </c>
      <c r="B7" s="90"/>
      <c r="C7" s="90"/>
      <c r="D7" s="90"/>
      <c r="E7" s="91"/>
      <c r="F7" s="91"/>
      <c r="G7" s="92"/>
      <c r="H7" s="91"/>
      <c r="I7" s="260">
        <v>38384</v>
      </c>
      <c r="J7" s="261"/>
      <c r="K7" s="91"/>
      <c r="L7" s="92"/>
    </row>
    <row r="8" spans="1:12" ht="16.5" thickBot="1">
      <c r="A8" s="93"/>
      <c r="B8" s="94"/>
      <c r="C8" s="94"/>
      <c r="D8" s="94"/>
      <c r="E8" s="94"/>
      <c r="F8" s="94"/>
      <c r="G8" s="95"/>
      <c r="H8" s="94"/>
      <c r="I8" s="94"/>
      <c r="J8" s="94"/>
      <c r="K8" s="94"/>
      <c r="L8" s="95"/>
    </row>
    <row r="9" spans="1:12" ht="15.75">
      <c r="A9" s="96"/>
      <c r="B9" s="91"/>
      <c r="C9" s="91"/>
      <c r="D9" s="86"/>
      <c r="E9" s="97"/>
      <c r="F9" s="91"/>
      <c r="G9" s="91"/>
      <c r="H9" s="85" t="s">
        <v>46</v>
      </c>
      <c r="I9" s="91"/>
      <c r="J9" s="91"/>
      <c r="K9" s="91"/>
      <c r="L9" s="92"/>
    </row>
    <row r="10" spans="1:12" ht="16.5">
      <c r="A10" s="98" t="s">
        <v>144</v>
      </c>
      <c r="B10" s="91"/>
      <c r="C10" s="91"/>
      <c r="D10" s="91"/>
      <c r="E10" s="97"/>
      <c r="F10" s="91"/>
      <c r="G10" s="91"/>
      <c r="H10" s="96" t="s">
        <v>122</v>
      </c>
      <c r="I10" s="91"/>
      <c r="J10" s="91"/>
      <c r="K10" s="91"/>
      <c r="L10" s="92"/>
    </row>
    <row r="11" spans="1:12" ht="17.25" thickBot="1">
      <c r="A11" s="98" t="s">
        <v>145</v>
      </c>
      <c r="B11" s="91"/>
      <c r="C11" s="91"/>
      <c r="D11" s="94"/>
      <c r="E11" s="91"/>
      <c r="F11" s="91"/>
      <c r="G11" s="91"/>
      <c r="H11" s="93"/>
      <c r="I11" s="91"/>
      <c r="J11" s="91"/>
      <c r="K11" s="91"/>
      <c r="L11" s="92"/>
    </row>
    <row r="12" spans="1:12" ht="32.25" thickBot="1">
      <c r="A12" s="100"/>
      <c r="B12" s="101" t="s">
        <v>59</v>
      </c>
      <c r="C12" s="101" t="s">
        <v>56</v>
      </c>
      <c r="D12" s="101" t="s">
        <v>60</v>
      </c>
      <c r="E12" s="101" t="s">
        <v>65</v>
      </c>
      <c r="F12" s="101" t="s">
        <v>66</v>
      </c>
      <c r="G12" s="101" t="s">
        <v>89</v>
      </c>
      <c r="H12" s="101" t="s">
        <v>90</v>
      </c>
      <c r="I12" s="102" t="s">
        <v>118</v>
      </c>
      <c r="J12" s="101" t="s">
        <v>119</v>
      </c>
      <c r="K12" s="101" t="s">
        <v>61</v>
      </c>
      <c r="L12" s="101" t="s">
        <v>62</v>
      </c>
    </row>
    <row r="13" spans="1:12" ht="17.25" thickBot="1">
      <c r="A13" s="103" t="s">
        <v>35</v>
      </c>
      <c r="B13" s="104"/>
      <c r="C13" s="104">
        <v>1</v>
      </c>
      <c r="D13" s="104">
        <v>0</v>
      </c>
      <c r="E13" s="104">
        <v>0</v>
      </c>
      <c r="F13" s="104">
        <v>0</v>
      </c>
      <c r="G13" s="104">
        <v>1</v>
      </c>
      <c r="H13" s="104">
        <v>0</v>
      </c>
      <c r="I13" s="104">
        <v>0</v>
      </c>
      <c r="J13" s="104">
        <v>0</v>
      </c>
      <c r="K13" s="104"/>
      <c r="L13" s="104"/>
    </row>
    <row r="14" spans="1:12" ht="16.5" customHeight="1" thickBot="1">
      <c r="A14" s="105" t="s">
        <v>64</v>
      </c>
      <c r="B14" s="106"/>
      <c r="C14" s="104">
        <v>0.892</v>
      </c>
      <c r="D14" s="106">
        <v>0</v>
      </c>
      <c r="E14" s="106">
        <v>0</v>
      </c>
      <c r="F14" s="106">
        <v>0</v>
      </c>
      <c r="G14" s="106">
        <v>0.125</v>
      </c>
      <c r="H14" s="106">
        <v>0</v>
      </c>
      <c r="I14" s="106">
        <v>0</v>
      </c>
      <c r="J14" s="106">
        <v>0</v>
      </c>
      <c r="K14" s="106"/>
      <c r="L14" s="106"/>
    </row>
    <row r="15" spans="1:12" ht="7.5" customHeight="1" hidden="1">
      <c r="A15" s="184"/>
      <c r="B15" s="190"/>
      <c r="C15" s="190"/>
      <c r="D15" s="190"/>
      <c r="E15" s="190"/>
      <c r="F15" s="190"/>
      <c r="G15" s="190"/>
      <c r="H15" s="190"/>
      <c r="I15" s="190"/>
      <c r="J15" s="190"/>
      <c r="K15" s="190"/>
      <c r="L15" s="191"/>
    </row>
    <row r="16" spans="1:12" ht="142.5" customHeight="1">
      <c r="A16" s="289" t="s">
        <v>159</v>
      </c>
      <c r="B16" s="290"/>
      <c r="C16" s="290"/>
      <c r="D16" s="290"/>
      <c r="E16" s="290"/>
      <c r="F16" s="290"/>
      <c r="G16" s="290"/>
      <c r="H16" s="290"/>
      <c r="I16" s="290"/>
      <c r="J16" s="290"/>
      <c r="K16" s="290"/>
      <c r="L16" s="291"/>
    </row>
    <row r="17" spans="1:12" ht="156" customHeight="1">
      <c r="A17" s="289" t="s">
        <v>160</v>
      </c>
      <c r="B17" s="292"/>
      <c r="C17" s="292"/>
      <c r="D17" s="292"/>
      <c r="E17" s="292"/>
      <c r="F17" s="292"/>
      <c r="G17" s="292"/>
      <c r="H17" s="292"/>
      <c r="I17" s="292"/>
      <c r="J17" s="292"/>
      <c r="K17" s="292"/>
      <c r="L17" s="293"/>
    </row>
    <row r="18" spans="1:12" ht="1.5" customHeight="1" thickBot="1">
      <c r="A18" s="107"/>
      <c r="B18" s="94"/>
      <c r="C18" s="94"/>
      <c r="D18" s="94"/>
      <c r="E18" s="94"/>
      <c r="F18" s="94"/>
      <c r="G18" s="94"/>
      <c r="H18" s="94"/>
      <c r="I18" s="94"/>
      <c r="J18" s="94"/>
      <c r="K18" s="94"/>
      <c r="L18" s="95"/>
    </row>
  </sheetData>
  <mergeCells count="7">
    <mergeCell ref="I7:J7"/>
    <mergeCell ref="A16:L16"/>
    <mergeCell ref="A17:L17"/>
    <mergeCell ref="A1:L1"/>
    <mergeCell ref="A2:L2"/>
    <mergeCell ref="A3:L3"/>
    <mergeCell ref="A4:L4"/>
  </mergeCells>
  <printOptions/>
  <pageMargins left="0.75" right="0.75" top="1" bottom="1" header="0.5" footer="0.5"/>
  <pageSetup fitToHeight="1" fitToWidth="1" horizontalDpi="600" verticalDpi="600" orientation="landscape" scale="70" r:id="rId1"/>
  <headerFooter alignWithMargins="0">
    <oddFooter>&amp;CP-1 Shopping List - Item Number 19
Page 9 of 11
&amp;RP40 - Budget Item Justification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40"/>
  <sheetViews>
    <sheetView zoomScale="75" zoomScaleNormal="75" workbookViewId="0" topLeftCell="A1">
      <selection activeCell="A14" sqref="A14:M14"/>
    </sheetView>
  </sheetViews>
  <sheetFormatPr defaultColWidth="9.140625" defaultRowHeight="12.75"/>
  <cols>
    <col min="1" max="1" width="33.7109375" style="83" customWidth="1"/>
    <col min="2" max="2" width="9.28125" style="83" customWidth="1"/>
    <col min="3" max="3" width="11.8515625" style="83" customWidth="1"/>
    <col min="4" max="4" width="15.140625" style="83" customWidth="1"/>
    <col min="5" max="5" width="16.8515625" style="83" customWidth="1"/>
    <col min="6" max="6" width="11.7109375" style="83" customWidth="1"/>
    <col min="7" max="7" width="15.57421875" style="83" customWidth="1"/>
    <col min="8" max="8" width="17.8515625" style="83" customWidth="1"/>
    <col min="9" max="9" width="11.8515625" style="83" customWidth="1"/>
    <col min="10" max="10" width="13.8515625" style="83" customWidth="1"/>
    <col min="11" max="11" width="16.7109375" style="83" customWidth="1"/>
    <col min="12" max="12" width="11.57421875" style="83" customWidth="1"/>
    <col min="13" max="13" width="15.00390625" style="83" customWidth="1"/>
    <col min="14" max="14" width="16.57421875" style="83" customWidth="1"/>
    <col min="15" max="16384" width="9.140625" style="83" customWidth="1"/>
  </cols>
  <sheetData>
    <row r="1" spans="1:14" ht="16.5">
      <c r="A1" s="270" t="s">
        <v>20</v>
      </c>
      <c r="B1" s="274"/>
      <c r="C1" s="274"/>
      <c r="D1" s="274"/>
      <c r="E1" s="274"/>
      <c r="F1" s="274"/>
      <c r="G1" s="274"/>
      <c r="H1" s="274"/>
      <c r="I1" s="274"/>
      <c r="J1" s="274"/>
      <c r="K1" s="274"/>
      <c r="L1" s="274"/>
      <c r="M1" s="274"/>
      <c r="N1" s="274"/>
    </row>
    <row r="2" spans="1:14" ht="16.5">
      <c r="A2" s="270" t="s">
        <v>29</v>
      </c>
      <c r="B2" s="271"/>
      <c r="C2" s="271"/>
      <c r="D2" s="271"/>
      <c r="E2" s="271"/>
      <c r="F2" s="271"/>
      <c r="G2" s="271"/>
      <c r="H2" s="271"/>
      <c r="I2" s="271"/>
      <c r="J2" s="271"/>
      <c r="K2" s="271"/>
      <c r="L2" s="271"/>
      <c r="M2" s="271"/>
      <c r="N2" s="271"/>
    </row>
    <row r="3" spans="1:14" ht="16.5">
      <c r="A3" s="270" t="s">
        <v>153</v>
      </c>
      <c r="B3" s="274"/>
      <c r="C3" s="274"/>
      <c r="D3" s="274"/>
      <c r="E3" s="274"/>
      <c r="F3" s="274"/>
      <c r="G3" s="274"/>
      <c r="H3" s="274"/>
      <c r="I3" s="274"/>
      <c r="J3" s="274"/>
      <c r="K3" s="274"/>
      <c r="L3" s="274"/>
      <c r="M3" s="274"/>
      <c r="N3" s="274"/>
    </row>
    <row r="4" spans="1:14" ht="16.5">
      <c r="A4" s="270" t="s">
        <v>88</v>
      </c>
      <c r="B4" s="274"/>
      <c r="C4" s="274"/>
      <c r="D4" s="274"/>
      <c r="E4" s="274"/>
      <c r="F4" s="274"/>
      <c r="G4" s="274"/>
      <c r="H4" s="274"/>
      <c r="I4" s="274"/>
      <c r="J4" s="274"/>
      <c r="K4" s="274"/>
      <c r="L4" s="274"/>
      <c r="M4" s="274"/>
      <c r="N4" s="274"/>
    </row>
    <row r="5" spans="1:14" ht="16.5" thickBot="1">
      <c r="A5" s="91"/>
      <c r="B5" s="91"/>
      <c r="C5" s="109"/>
      <c r="D5" s="91"/>
      <c r="E5" s="91"/>
      <c r="F5" s="91"/>
      <c r="G5" s="91"/>
      <c r="H5" s="91"/>
      <c r="I5" s="91"/>
      <c r="J5" s="91"/>
      <c r="K5" s="91"/>
      <c r="L5" s="110"/>
      <c r="M5" s="110"/>
      <c r="N5" s="110"/>
    </row>
    <row r="6" spans="1:14" ht="15.75">
      <c r="A6" s="85"/>
      <c r="B6" s="87"/>
      <c r="C6" s="168" t="s">
        <v>21</v>
      </c>
      <c r="D6" s="86"/>
      <c r="E6" s="87"/>
      <c r="F6" s="86" t="s">
        <v>22</v>
      </c>
      <c r="G6" s="86"/>
      <c r="H6" s="87"/>
      <c r="I6" s="86" t="s">
        <v>147</v>
      </c>
      <c r="J6" s="86"/>
      <c r="K6" s="86"/>
      <c r="L6" s="86"/>
      <c r="M6" s="86"/>
      <c r="N6" s="87"/>
    </row>
    <row r="7" spans="1:14" ht="16.5" thickBot="1">
      <c r="A7" s="96"/>
      <c r="B7" s="92"/>
      <c r="C7" s="169" t="s">
        <v>24</v>
      </c>
      <c r="D7" s="91"/>
      <c r="E7" s="92"/>
      <c r="F7" s="91" t="s">
        <v>25</v>
      </c>
      <c r="G7" s="91"/>
      <c r="H7" s="92"/>
      <c r="I7" s="94"/>
      <c r="J7" s="94" t="s">
        <v>146</v>
      </c>
      <c r="K7" s="94"/>
      <c r="L7" s="94"/>
      <c r="M7" s="94"/>
      <c r="N7" s="95"/>
    </row>
    <row r="8" spans="1:14" ht="16.5">
      <c r="A8" s="170" t="s">
        <v>27</v>
      </c>
      <c r="B8" s="92"/>
      <c r="C8" s="169"/>
      <c r="D8" s="91"/>
      <c r="E8" s="92"/>
      <c r="F8" s="91"/>
      <c r="G8" s="91"/>
      <c r="H8" s="92"/>
      <c r="I8" s="91"/>
      <c r="J8" s="91"/>
      <c r="K8" s="91"/>
      <c r="L8" s="91"/>
      <c r="M8" s="91"/>
      <c r="N8" s="92"/>
    </row>
    <row r="9" spans="1:14" ht="16.5">
      <c r="A9" s="170" t="s">
        <v>28</v>
      </c>
      <c r="B9" s="92"/>
      <c r="C9" s="169" t="s">
        <v>29</v>
      </c>
      <c r="D9" s="91"/>
      <c r="E9" s="92"/>
      <c r="F9" s="169" t="s">
        <v>122</v>
      </c>
      <c r="G9" s="91"/>
      <c r="H9" s="92"/>
      <c r="I9" s="91" t="s">
        <v>30</v>
      </c>
      <c r="J9" s="260">
        <v>38384</v>
      </c>
      <c r="K9" s="261"/>
      <c r="L9" s="91"/>
      <c r="M9" s="91"/>
      <c r="N9" s="92"/>
    </row>
    <row r="10" spans="1:14" ht="16.5" thickBot="1">
      <c r="A10" s="96"/>
      <c r="B10" s="92"/>
      <c r="C10" s="120" t="s">
        <v>142</v>
      </c>
      <c r="D10" s="94"/>
      <c r="E10" s="95"/>
      <c r="F10" s="94"/>
      <c r="G10" s="94"/>
      <c r="H10" s="95"/>
      <c r="I10" s="94"/>
      <c r="J10" s="94"/>
      <c r="K10" s="94"/>
      <c r="L10" s="94"/>
      <c r="M10" s="94"/>
      <c r="N10" s="95"/>
    </row>
    <row r="11" spans="1:14" ht="16.5" thickBot="1">
      <c r="A11" s="93"/>
      <c r="B11" s="95"/>
      <c r="C11" s="246" t="s">
        <v>56</v>
      </c>
      <c r="D11" s="247"/>
      <c r="E11" s="285"/>
      <c r="F11" s="246" t="s">
        <v>60</v>
      </c>
      <c r="G11" s="247"/>
      <c r="H11" s="285"/>
      <c r="I11" s="246" t="s">
        <v>65</v>
      </c>
      <c r="J11" s="247"/>
      <c r="K11" s="285"/>
      <c r="L11" s="246" t="s">
        <v>66</v>
      </c>
      <c r="M11" s="247"/>
      <c r="N11" s="286"/>
    </row>
    <row r="12" spans="1:14" ht="32.25" thickBot="1">
      <c r="A12" s="171" t="s">
        <v>33</v>
      </c>
      <c r="B12" s="125" t="s">
        <v>34</v>
      </c>
      <c r="C12" s="126" t="s">
        <v>35</v>
      </c>
      <c r="D12" s="125" t="s">
        <v>36</v>
      </c>
      <c r="E12" s="125" t="s">
        <v>37</v>
      </c>
      <c r="F12" s="126" t="s">
        <v>35</v>
      </c>
      <c r="G12" s="125" t="s">
        <v>36</v>
      </c>
      <c r="H12" s="125" t="s">
        <v>37</v>
      </c>
      <c r="I12" s="126" t="s">
        <v>35</v>
      </c>
      <c r="J12" s="125" t="s">
        <v>36</v>
      </c>
      <c r="K12" s="125" t="s">
        <v>37</v>
      </c>
      <c r="L12" s="126" t="s">
        <v>35</v>
      </c>
      <c r="M12" s="125" t="s">
        <v>36</v>
      </c>
      <c r="N12" s="127" t="s">
        <v>37</v>
      </c>
    </row>
    <row r="13" spans="1:14" ht="15.75">
      <c r="A13" s="172"/>
      <c r="B13" s="129"/>
      <c r="C13" s="130"/>
      <c r="D13" s="129"/>
      <c r="E13" s="129"/>
      <c r="F13" s="130"/>
      <c r="G13" s="129"/>
      <c r="H13" s="129"/>
      <c r="I13" s="130"/>
      <c r="J13" s="129"/>
      <c r="K13" s="129"/>
      <c r="L13" s="130"/>
      <c r="M13" s="129"/>
      <c r="N13" s="129"/>
    </row>
    <row r="14" spans="1:14" ht="15.75">
      <c r="A14" s="178" t="s">
        <v>112</v>
      </c>
      <c r="B14" s="92"/>
      <c r="C14" s="130">
        <v>1</v>
      </c>
      <c r="D14" s="134">
        <v>0.892</v>
      </c>
      <c r="E14" s="134">
        <v>0.892</v>
      </c>
      <c r="F14" s="130">
        <v>0</v>
      </c>
      <c r="G14" s="133">
        <v>0</v>
      </c>
      <c r="H14" s="134">
        <v>0</v>
      </c>
      <c r="I14" s="130">
        <v>0</v>
      </c>
      <c r="J14" s="134">
        <v>0</v>
      </c>
      <c r="K14" s="134">
        <v>0</v>
      </c>
      <c r="L14" s="130">
        <v>0</v>
      </c>
      <c r="M14" s="133">
        <v>0</v>
      </c>
      <c r="N14" s="134">
        <v>0</v>
      </c>
    </row>
    <row r="15" spans="1:14" ht="15.75">
      <c r="A15" s="172"/>
      <c r="B15" s="92"/>
      <c r="C15" s="130"/>
      <c r="D15" s="133"/>
      <c r="E15" s="134"/>
      <c r="F15" s="130"/>
      <c r="G15" s="133"/>
      <c r="H15" s="134"/>
      <c r="I15" s="130"/>
      <c r="J15" s="133"/>
      <c r="K15" s="134"/>
      <c r="L15" s="130"/>
      <c r="M15" s="133"/>
      <c r="N15" s="134"/>
    </row>
    <row r="16" spans="1:14" ht="15.75">
      <c r="A16" s="178"/>
      <c r="B16" s="92"/>
      <c r="C16" s="130"/>
      <c r="D16" s="133"/>
      <c r="E16" s="134"/>
      <c r="F16" s="130"/>
      <c r="G16" s="133"/>
      <c r="H16" s="134"/>
      <c r="I16" s="130"/>
      <c r="J16" s="133"/>
      <c r="K16" s="134"/>
      <c r="L16" s="130"/>
      <c r="M16" s="133"/>
      <c r="N16" s="134"/>
    </row>
    <row r="17" spans="1:14" ht="15.75">
      <c r="A17" s="178"/>
      <c r="B17" s="92"/>
      <c r="C17" s="130"/>
      <c r="D17" s="133"/>
      <c r="E17" s="134"/>
      <c r="F17" s="130"/>
      <c r="G17" s="133"/>
      <c r="H17" s="134"/>
      <c r="I17" s="130"/>
      <c r="J17" s="133"/>
      <c r="K17" s="134"/>
      <c r="L17" s="130"/>
      <c r="M17" s="133"/>
      <c r="N17" s="134"/>
    </row>
    <row r="18" spans="1:14" ht="15.75">
      <c r="A18" s="178"/>
      <c r="B18" s="92"/>
      <c r="C18" s="130"/>
      <c r="D18" s="133"/>
      <c r="E18" s="134"/>
      <c r="F18" s="130"/>
      <c r="G18" s="133"/>
      <c r="H18" s="134"/>
      <c r="I18" s="130"/>
      <c r="J18" s="133"/>
      <c r="K18" s="134"/>
      <c r="L18" s="130"/>
      <c r="M18" s="133"/>
      <c r="N18" s="134"/>
    </row>
    <row r="19" spans="1:14" ht="15.75">
      <c r="A19" s="178"/>
      <c r="B19" s="92"/>
      <c r="C19" s="130"/>
      <c r="D19" s="133"/>
      <c r="E19" s="134"/>
      <c r="F19" s="130"/>
      <c r="G19" s="133"/>
      <c r="H19" s="134"/>
      <c r="I19" s="130"/>
      <c r="J19" s="133"/>
      <c r="K19" s="134"/>
      <c r="L19" s="130"/>
      <c r="M19" s="133"/>
      <c r="N19" s="134"/>
    </row>
    <row r="20" spans="1:14" ht="15.75">
      <c r="A20" s="178"/>
      <c r="B20" s="92"/>
      <c r="C20" s="130"/>
      <c r="D20" s="133"/>
      <c r="E20" s="134"/>
      <c r="F20" s="130"/>
      <c r="G20" s="133"/>
      <c r="H20" s="134"/>
      <c r="I20" s="130"/>
      <c r="J20" s="133"/>
      <c r="K20" s="134"/>
      <c r="L20" s="130"/>
      <c r="M20" s="133"/>
      <c r="N20" s="134"/>
    </row>
    <row r="21" spans="1:14" ht="15.75">
      <c r="A21" s="178"/>
      <c r="B21" s="92"/>
      <c r="C21" s="130"/>
      <c r="D21" s="133"/>
      <c r="E21" s="134"/>
      <c r="F21" s="130"/>
      <c r="G21" s="133"/>
      <c r="H21" s="134"/>
      <c r="I21" s="130"/>
      <c r="J21" s="133"/>
      <c r="K21" s="134"/>
      <c r="L21" s="130"/>
      <c r="M21" s="133"/>
      <c r="N21" s="134"/>
    </row>
    <row r="22" spans="1:14" ht="15.75">
      <c r="A22" s="178"/>
      <c r="B22" s="92"/>
      <c r="C22" s="130"/>
      <c r="D22" s="133"/>
      <c r="E22" s="134"/>
      <c r="F22" s="130"/>
      <c r="G22" s="133"/>
      <c r="H22" s="134"/>
      <c r="I22" s="130"/>
      <c r="J22" s="133"/>
      <c r="K22" s="134"/>
      <c r="L22" s="130"/>
      <c r="M22" s="133"/>
      <c r="N22" s="134"/>
    </row>
    <row r="23" spans="1:14" ht="15.75">
      <c r="A23" s="178"/>
      <c r="B23" s="92"/>
      <c r="C23" s="130"/>
      <c r="D23" s="133"/>
      <c r="E23" s="134"/>
      <c r="F23" s="130"/>
      <c r="G23" s="133"/>
      <c r="H23" s="134"/>
      <c r="I23" s="130"/>
      <c r="J23" s="133"/>
      <c r="K23" s="134"/>
      <c r="L23" s="130"/>
      <c r="M23" s="133"/>
      <c r="N23" s="134"/>
    </row>
    <row r="24" spans="1:14" ht="15.75">
      <c r="A24" s="178"/>
      <c r="B24" s="92"/>
      <c r="C24" s="130"/>
      <c r="D24" s="130"/>
      <c r="E24" s="135"/>
      <c r="F24" s="130"/>
      <c r="G24" s="130"/>
      <c r="H24" s="135"/>
      <c r="I24" s="130"/>
      <c r="J24" s="130"/>
      <c r="K24" s="135"/>
      <c r="L24" s="130"/>
      <c r="M24" s="130"/>
      <c r="N24" s="135"/>
    </row>
    <row r="25" spans="1:14" ht="15.75">
      <c r="A25" s="178"/>
      <c r="B25" s="92"/>
      <c r="C25" s="130"/>
      <c r="D25" s="130"/>
      <c r="E25" s="134"/>
      <c r="F25" s="130"/>
      <c r="G25" s="130"/>
      <c r="H25" s="134"/>
      <c r="I25" s="130"/>
      <c r="J25" s="130"/>
      <c r="K25" s="134"/>
      <c r="L25" s="130"/>
      <c r="M25" s="130"/>
      <c r="N25" s="134"/>
    </row>
    <row r="26" spans="1:14" ht="15.75">
      <c r="A26" s="178"/>
      <c r="B26" s="92"/>
      <c r="C26" s="130"/>
      <c r="D26" s="130"/>
      <c r="E26" s="135"/>
      <c r="F26" s="130"/>
      <c r="G26" s="130"/>
      <c r="H26" s="135"/>
      <c r="I26" s="130"/>
      <c r="J26" s="130"/>
      <c r="K26" s="135"/>
      <c r="L26" s="130"/>
      <c r="M26" s="130"/>
      <c r="N26" s="135"/>
    </row>
    <row r="27" spans="1:14" ht="15.75">
      <c r="A27" s="178"/>
      <c r="B27" s="92"/>
      <c r="C27" s="130"/>
      <c r="D27" s="130"/>
      <c r="E27" s="135"/>
      <c r="F27" s="130"/>
      <c r="G27" s="130"/>
      <c r="H27" s="135"/>
      <c r="I27" s="130"/>
      <c r="J27" s="130"/>
      <c r="K27" s="130"/>
      <c r="L27" s="130"/>
      <c r="M27" s="130"/>
      <c r="N27" s="130"/>
    </row>
    <row r="28" spans="1:14" ht="15.75">
      <c r="A28" s="178"/>
      <c r="B28" s="92"/>
      <c r="C28" s="130"/>
      <c r="D28" s="130"/>
      <c r="E28" s="130"/>
      <c r="F28" s="130"/>
      <c r="G28" s="130"/>
      <c r="H28" s="130"/>
      <c r="I28" s="130"/>
      <c r="J28" s="130"/>
      <c r="K28" s="130"/>
      <c r="L28" s="130"/>
      <c r="M28" s="130"/>
      <c r="N28" s="130"/>
    </row>
    <row r="29" spans="1:14" ht="15.75">
      <c r="A29" s="178"/>
      <c r="B29" s="92"/>
      <c r="C29" s="130"/>
      <c r="D29" s="130"/>
      <c r="E29" s="130"/>
      <c r="F29" s="130"/>
      <c r="G29" s="130"/>
      <c r="H29" s="130"/>
      <c r="I29" s="130"/>
      <c r="J29" s="130"/>
      <c r="K29" s="130"/>
      <c r="L29" s="130"/>
      <c r="M29" s="130"/>
      <c r="N29" s="130"/>
    </row>
    <row r="30" spans="1:14" ht="15.75">
      <c r="A30" s="178"/>
      <c r="B30" s="92"/>
      <c r="C30" s="130"/>
      <c r="D30" s="130"/>
      <c r="E30" s="134"/>
      <c r="F30" s="130"/>
      <c r="G30" s="130"/>
      <c r="H30" s="134"/>
      <c r="I30" s="130"/>
      <c r="J30" s="130"/>
      <c r="K30" s="134"/>
      <c r="L30" s="130"/>
      <c r="M30" s="130"/>
      <c r="N30" s="134"/>
    </row>
    <row r="31" spans="1:14" ht="15.75">
      <c r="A31" s="178" t="s">
        <v>38</v>
      </c>
      <c r="B31" s="92"/>
      <c r="C31" s="130">
        <v>1</v>
      </c>
      <c r="D31" s="130">
        <v>0.892</v>
      </c>
      <c r="E31" s="134">
        <v>0.892</v>
      </c>
      <c r="F31" s="130">
        <f>F14</f>
        <v>0</v>
      </c>
      <c r="G31" s="130"/>
      <c r="H31" s="134">
        <f>H14</f>
        <v>0</v>
      </c>
      <c r="I31" s="130">
        <f>I14</f>
        <v>0</v>
      </c>
      <c r="J31" s="130"/>
      <c r="K31" s="134">
        <f>K14</f>
        <v>0</v>
      </c>
      <c r="L31" s="130">
        <f>L14</f>
        <v>0</v>
      </c>
      <c r="M31" s="130"/>
      <c r="N31" s="134">
        <f>N14</f>
        <v>0</v>
      </c>
    </row>
    <row r="32" spans="1:14" ht="15.75">
      <c r="A32" s="178"/>
      <c r="B32" s="92"/>
      <c r="C32" s="130"/>
      <c r="D32" s="130"/>
      <c r="E32" s="130"/>
      <c r="F32" s="130"/>
      <c r="G32" s="130"/>
      <c r="H32" s="130"/>
      <c r="I32" s="130"/>
      <c r="J32" s="130"/>
      <c r="K32" s="130"/>
      <c r="L32" s="130"/>
      <c r="M32" s="130"/>
      <c r="N32" s="130"/>
    </row>
    <row r="33" spans="1:14" ht="15.75">
      <c r="A33" s="180" t="s">
        <v>39</v>
      </c>
      <c r="B33" s="92"/>
      <c r="C33" s="130"/>
      <c r="D33" s="130"/>
      <c r="E33" s="134"/>
      <c r="F33" s="130"/>
      <c r="G33" s="130"/>
      <c r="H33" s="134"/>
      <c r="I33" s="130"/>
      <c r="J33" s="130"/>
      <c r="K33" s="134"/>
      <c r="L33" s="130"/>
      <c r="M33" s="130"/>
      <c r="N33" s="134"/>
    </row>
    <row r="34" spans="1:14" ht="15.75">
      <c r="A34" s="178" t="s">
        <v>40</v>
      </c>
      <c r="B34" s="92"/>
      <c r="C34" s="130"/>
      <c r="D34" s="130"/>
      <c r="E34" s="130"/>
      <c r="F34" s="130"/>
      <c r="G34" s="130"/>
      <c r="H34" s="130"/>
      <c r="I34" s="130"/>
      <c r="J34" s="130"/>
      <c r="K34" s="130"/>
      <c r="L34" s="130"/>
      <c r="M34" s="130"/>
      <c r="N34" s="130"/>
    </row>
    <row r="35" spans="1:14" ht="15.75">
      <c r="A35" s="178"/>
      <c r="B35" s="92"/>
      <c r="C35" s="130"/>
      <c r="D35" s="130"/>
      <c r="E35" s="130"/>
      <c r="F35" s="130"/>
      <c r="G35" s="130"/>
      <c r="H35" s="130"/>
      <c r="I35" s="130"/>
      <c r="J35" s="130"/>
      <c r="K35" s="130"/>
      <c r="L35" s="130"/>
      <c r="M35" s="130"/>
      <c r="N35" s="130"/>
    </row>
    <row r="36" spans="1:14" ht="15.75">
      <c r="A36" s="181" t="s">
        <v>41</v>
      </c>
      <c r="B36" s="92"/>
      <c r="C36" s="130">
        <v>1</v>
      </c>
      <c r="D36" s="130">
        <v>0.892</v>
      </c>
      <c r="E36" s="134">
        <v>0.892</v>
      </c>
      <c r="F36" s="130">
        <f>F28</f>
        <v>0</v>
      </c>
      <c r="G36" s="130"/>
      <c r="H36" s="134">
        <f>H11</f>
        <v>0</v>
      </c>
      <c r="I36" s="130">
        <f>I28</f>
        <v>0</v>
      </c>
      <c r="J36" s="130"/>
      <c r="K36" s="134">
        <f>K11</f>
        <v>0</v>
      </c>
      <c r="L36" s="130">
        <f>L28</f>
        <v>0</v>
      </c>
      <c r="M36" s="130"/>
      <c r="N36" s="134">
        <f>N11</f>
        <v>0</v>
      </c>
    </row>
    <row r="37" spans="1:14" ht="15.75">
      <c r="A37" s="178" t="s">
        <v>42</v>
      </c>
      <c r="B37" s="92"/>
      <c r="C37" s="130"/>
      <c r="D37" s="130"/>
      <c r="E37" s="130"/>
      <c r="F37" s="130"/>
      <c r="G37" s="130"/>
      <c r="H37" s="130"/>
      <c r="I37" s="130"/>
      <c r="J37" s="130"/>
      <c r="K37" s="130"/>
      <c r="L37" s="130"/>
      <c r="M37" s="130"/>
      <c r="N37" s="130"/>
    </row>
    <row r="38" spans="1:14" ht="15.75">
      <c r="A38" s="178"/>
      <c r="B38" s="92"/>
      <c r="C38" s="130"/>
      <c r="D38" s="130"/>
      <c r="E38" s="130"/>
      <c r="F38" s="130"/>
      <c r="G38" s="130"/>
      <c r="H38" s="130"/>
      <c r="I38" s="130"/>
      <c r="J38" s="130"/>
      <c r="K38" s="130"/>
      <c r="L38" s="130"/>
      <c r="M38" s="130"/>
      <c r="N38" s="130"/>
    </row>
    <row r="39" spans="1:14" ht="15.75">
      <c r="A39" s="178" t="s">
        <v>110</v>
      </c>
      <c r="B39" s="92"/>
      <c r="C39" s="130">
        <v>1</v>
      </c>
      <c r="D39" s="130">
        <v>0.892</v>
      </c>
      <c r="E39" s="134">
        <v>0.892</v>
      </c>
      <c r="F39" s="130">
        <f>F31</f>
        <v>0</v>
      </c>
      <c r="G39" s="130"/>
      <c r="H39" s="134">
        <f>H14</f>
        <v>0</v>
      </c>
      <c r="I39" s="130">
        <f>I31</f>
        <v>0</v>
      </c>
      <c r="J39" s="130"/>
      <c r="K39" s="134">
        <f>K14</f>
        <v>0</v>
      </c>
      <c r="L39" s="130">
        <f>L31</f>
        <v>0</v>
      </c>
      <c r="M39" s="130"/>
      <c r="N39" s="134">
        <f>N14</f>
        <v>0</v>
      </c>
    </row>
    <row r="40" spans="1:14" ht="16.5" thickBot="1">
      <c r="A40" s="182"/>
      <c r="B40" s="95"/>
      <c r="C40" s="126"/>
      <c r="D40" s="95"/>
      <c r="E40" s="95"/>
      <c r="F40" s="95"/>
      <c r="G40" s="95"/>
      <c r="H40" s="95"/>
      <c r="I40" s="95"/>
      <c r="J40" s="95"/>
      <c r="K40" s="95"/>
      <c r="L40" s="95"/>
      <c r="M40" s="95"/>
      <c r="N40" s="95"/>
    </row>
  </sheetData>
  <mergeCells count="9">
    <mergeCell ref="A1:N1"/>
    <mergeCell ref="A2:N2"/>
    <mergeCell ref="A3:N3"/>
    <mergeCell ref="A4:N4"/>
    <mergeCell ref="L11:N11"/>
    <mergeCell ref="J9:K9"/>
    <mergeCell ref="C11:E11"/>
    <mergeCell ref="F11:H11"/>
    <mergeCell ref="I11:K11"/>
  </mergeCells>
  <printOptions/>
  <pageMargins left="0.75" right="0.75" top="1" bottom="1" header="0.5" footer="0.5"/>
  <pageSetup fitToHeight="1" fitToWidth="1" horizontalDpi="600" verticalDpi="600" orientation="landscape" scale="55" r:id="rId1"/>
  <headerFooter alignWithMargins="0">
    <oddFooter>&amp;CP-1 Shopping List - Item Number 19
Page 10 of 11&amp;RP5 - Project Cost Analysis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29"/>
  <sheetViews>
    <sheetView zoomScale="75" zoomScaleNormal="75" workbookViewId="0" topLeftCell="A6">
      <selection activeCell="C17" sqref="C17"/>
    </sheetView>
  </sheetViews>
  <sheetFormatPr defaultColWidth="9.140625" defaultRowHeight="12.75"/>
  <cols>
    <col min="1" max="1" width="39.57421875" style="194" customWidth="1"/>
    <col min="2" max="2" width="16.8515625" style="194" customWidth="1"/>
    <col min="3" max="3" width="15.140625" style="194" customWidth="1"/>
    <col min="4" max="4" width="17.00390625" style="194" customWidth="1"/>
    <col min="5" max="5" width="11.57421875" style="194" customWidth="1"/>
    <col min="6" max="6" width="13.8515625" style="194" customWidth="1"/>
    <col min="7" max="7" width="14.00390625" style="194" customWidth="1"/>
    <col min="8" max="8" width="12.00390625" style="194" customWidth="1"/>
    <col min="9" max="9" width="16.28125" style="194" customWidth="1"/>
    <col min="10" max="10" width="13.57421875" style="194" customWidth="1"/>
    <col min="11" max="11" width="15.421875" style="194" customWidth="1"/>
    <col min="12" max="16384" width="9.140625" style="194" customWidth="1"/>
  </cols>
  <sheetData>
    <row r="1" spans="1:14" ht="16.5">
      <c r="A1" s="296" t="s">
        <v>20</v>
      </c>
      <c r="B1" s="297"/>
      <c r="C1" s="297"/>
      <c r="D1" s="297"/>
      <c r="E1" s="297"/>
      <c r="F1" s="297"/>
      <c r="G1" s="297"/>
      <c r="H1" s="297"/>
      <c r="I1" s="297"/>
      <c r="J1" s="297"/>
      <c r="K1" s="297"/>
      <c r="L1" s="193"/>
      <c r="M1" s="193"/>
      <c r="N1" s="193"/>
    </row>
    <row r="2" spans="1:14" ht="16.5">
      <c r="A2" s="296" t="s">
        <v>29</v>
      </c>
      <c r="B2" s="297"/>
      <c r="C2" s="297"/>
      <c r="D2" s="297"/>
      <c r="E2" s="297"/>
      <c r="F2" s="297"/>
      <c r="G2" s="297"/>
      <c r="H2" s="297"/>
      <c r="I2" s="297"/>
      <c r="J2" s="297"/>
      <c r="K2" s="297"/>
      <c r="L2" s="192"/>
      <c r="M2" s="192"/>
      <c r="N2" s="193"/>
    </row>
    <row r="3" spans="1:14" ht="16.5">
      <c r="A3" s="296" t="s">
        <v>153</v>
      </c>
      <c r="B3" s="298"/>
      <c r="C3" s="298"/>
      <c r="D3" s="298"/>
      <c r="E3" s="298"/>
      <c r="F3" s="298"/>
      <c r="G3" s="298"/>
      <c r="H3" s="298"/>
      <c r="I3" s="298"/>
      <c r="J3" s="298"/>
      <c r="K3" s="298"/>
      <c r="L3" s="193"/>
      <c r="M3" s="193"/>
      <c r="N3" s="193"/>
    </row>
    <row r="4" spans="1:14" ht="16.5">
      <c r="A4" s="296" t="s">
        <v>88</v>
      </c>
      <c r="B4" s="298"/>
      <c r="C4" s="298"/>
      <c r="D4" s="298"/>
      <c r="E4" s="298"/>
      <c r="F4" s="298"/>
      <c r="G4" s="298"/>
      <c r="H4" s="298"/>
      <c r="I4" s="298"/>
      <c r="J4" s="298"/>
      <c r="K4" s="298"/>
      <c r="L4" s="193"/>
      <c r="M4" s="193"/>
      <c r="N4" s="193"/>
    </row>
    <row r="5" spans="1:11" ht="16.5" thickBot="1">
      <c r="A5" s="195"/>
      <c r="B5" s="195"/>
      <c r="C5" s="195"/>
      <c r="D5" s="195"/>
      <c r="E5" s="195"/>
      <c r="F5" s="195"/>
      <c r="G5" s="195"/>
      <c r="H5" s="195"/>
      <c r="I5" s="195"/>
      <c r="J5" s="195"/>
      <c r="K5" s="195"/>
    </row>
    <row r="6" spans="1:11" ht="17.25" thickTop="1">
      <c r="A6" s="196" t="s">
        <v>43</v>
      </c>
      <c r="B6" s="197"/>
      <c r="C6" s="197"/>
      <c r="D6" s="197"/>
      <c r="E6" s="197"/>
      <c r="F6" s="197"/>
      <c r="G6" s="197"/>
      <c r="H6" s="198"/>
      <c r="I6" s="197" t="s">
        <v>44</v>
      </c>
      <c r="J6" s="197"/>
      <c r="K6" s="199"/>
    </row>
    <row r="7" spans="1:11" ht="16.5">
      <c r="A7" s="200"/>
      <c r="B7" s="201"/>
      <c r="C7" s="202"/>
      <c r="D7" s="202"/>
      <c r="E7" s="202"/>
      <c r="F7" s="202"/>
      <c r="G7" s="202"/>
      <c r="H7" s="185"/>
      <c r="I7" s="202"/>
      <c r="J7" s="202"/>
      <c r="K7" s="203"/>
    </row>
    <row r="8" spans="1:11" ht="16.5" thickBot="1">
      <c r="A8" s="204"/>
      <c r="B8" s="205"/>
      <c r="C8" s="205"/>
      <c r="D8" s="205"/>
      <c r="E8" s="205"/>
      <c r="F8" s="205"/>
      <c r="G8" s="205"/>
      <c r="H8" s="183"/>
      <c r="I8" s="205"/>
      <c r="J8" s="294">
        <v>38384</v>
      </c>
      <c r="K8" s="295"/>
    </row>
    <row r="9" spans="1:11" ht="15.75">
      <c r="A9" s="200" t="s">
        <v>45</v>
      </c>
      <c r="B9" s="195"/>
      <c r="C9" s="195"/>
      <c r="D9" s="195" t="s">
        <v>29</v>
      </c>
      <c r="E9" s="195"/>
      <c r="F9" s="195"/>
      <c r="G9" s="185"/>
      <c r="H9" s="195" t="s">
        <v>46</v>
      </c>
      <c r="I9" s="195"/>
      <c r="J9" s="195"/>
      <c r="K9" s="203"/>
    </row>
    <row r="10" spans="1:11" ht="16.5" thickBot="1">
      <c r="A10" s="204"/>
      <c r="B10" s="205"/>
      <c r="C10" s="205"/>
      <c r="D10" s="206" t="s">
        <v>32</v>
      </c>
      <c r="E10" s="205"/>
      <c r="F10" s="205"/>
      <c r="G10" s="183"/>
      <c r="H10" s="205" t="s">
        <v>122</v>
      </c>
      <c r="I10" s="205"/>
      <c r="J10" s="205"/>
      <c r="K10" s="207"/>
    </row>
    <row r="11" spans="1:11" ht="63.75" thickBot="1">
      <c r="A11" s="208" t="s">
        <v>47</v>
      </c>
      <c r="B11" s="209" t="s">
        <v>48</v>
      </c>
      <c r="C11" s="209" t="s">
        <v>49</v>
      </c>
      <c r="D11" s="209" t="s">
        <v>50</v>
      </c>
      <c r="E11" s="209" t="s">
        <v>51</v>
      </c>
      <c r="F11" s="209" t="s">
        <v>52</v>
      </c>
      <c r="G11" s="209" t="s">
        <v>35</v>
      </c>
      <c r="H11" s="209" t="s">
        <v>36</v>
      </c>
      <c r="I11" s="209" t="s">
        <v>53</v>
      </c>
      <c r="J11" s="209" t="s">
        <v>54</v>
      </c>
      <c r="K11" s="210" t="s">
        <v>55</v>
      </c>
    </row>
    <row r="12" spans="1:11" ht="15.75">
      <c r="A12" s="211"/>
      <c r="B12" s="173"/>
      <c r="C12" s="173"/>
      <c r="D12" s="173"/>
      <c r="E12" s="186"/>
      <c r="F12" s="186"/>
      <c r="G12" s="173"/>
      <c r="H12" s="174"/>
      <c r="I12" s="173"/>
      <c r="J12" s="185"/>
      <c r="K12" s="203"/>
    </row>
    <row r="13" spans="1:11" ht="15.75">
      <c r="A13" s="211" t="s">
        <v>56</v>
      </c>
      <c r="B13" s="173"/>
      <c r="C13" s="173"/>
      <c r="D13" s="173"/>
      <c r="E13" s="186"/>
      <c r="F13" s="186"/>
      <c r="G13" s="173"/>
      <c r="H13" s="174"/>
      <c r="I13" s="173"/>
      <c r="J13" s="185"/>
      <c r="K13" s="212"/>
    </row>
    <row r="14" spans="1:11" ht="15.75">
      <c r="A14" s="211" t="s">
        <v>113</v>
      </c>
      <c r="B14" s="173" t="s">
        <v>123</v>
      </c>
      <c r="C14" s="173" t="s">
        <v>124</v>
      </c>
      <c r="D14" s="173" t="s">
        <v>125</v>
      </c>
      <c r="E14" s="186">
        <v>38050</v>
      </c>
      <c r="F14" s="186">
        <v>38172</v>
      </c>
      <c r="G14" s="173">
        <v>1</v>
      </c>
      <c r="H14" s="174">
        <v>0.892</v>
      </c>
      <c r="I14" s="173" t="s">
        <v>126</v>
      </c>
      <c r="J14" s="173" t="s">
        <v>127</v>
      </c>
      <c r="K14" s="213"/>
    </row>
    <row r="15" spans="1:11" ht="15.75">
      <c r="A15" s="214"/>
      <c r="B15" s="173"/>
      <c r="C15" s="173"/>
      <c r="D15" s="173"/>
      <c r="E15" s="186"/>
      <c r="F15" s="186"/>
      <c r="G15" s="173"/>
      <c r="H15" s="174"/>
      <c r="I15" s="173"/>
      <c r="J15" s="185"/>
      <c r="K15" s="203"/>
    </row>
    <row r="16" spans="1:11" ht="15.75">
      <c r="A16" s="215" t="s">
        <v>60</v>
      </c>
      <c r="B16" s="173"/>
      <c r="C16" s="173"/>
      <c r="D16" s="173"/>
      <c r="E16" s="186"/>
      <c r="F16" s="186"/>
      <c r="G16" s="173"/>
      <c r="H16" s="174"/>
      <c r="I16" s="173"/>
      <c r="J16" s="216"/>
      <c r="K16" s="217"/>
    </row>
    <row r="17" spans="1:11" ht="15.75">
      <c r="A17" s="214" t="s">
        <v>63</v>
      </c>
      <c r="B17" s="173"/>
      <c r="C17" s="173"/>
      <c r="D17" s="173"/>
      <c r="E17" s="186"/>
      <c r="F17" s="186"/>
      <c r="G17" s="173"/>
      <c r="H17" s="174"/>
      <c r="I17" s="173"/>
      <c r="J17" s="185"/>
      <c r="K17" s="203"/>
    </row>
    <row r="18" spans="1:11" ht="15.75">
      <c r="A18" s="211"/>
      <c r="B18" s="185"/>
      <c r="C18" s="185"/>
      <c r="D18" s="185"/>
      <c r="E18" s="185"/>
      <c r="F18" s="185"/>
      <c r="G18" s="185"/>
      <c r="H18" s="218"/>
      <c r="I18" s="185"/>
      <c r="J18" s="185"/>
      <c r="K18" s="203"/>
    </row>
    <row r="19" spans="1:11" ht="15.75">
      <c r="A19" s="211" t="s">
        <v>65</v>
      </c>
      <c r="B19" s="173"/>
      <c r="C19" s="173"/>
      <c r="D19" s="173"/>
      <c r="E19" s="186"/>
      <c r="F19" s="186"/>
      <c r="G19" s="173"/>
      <c r="H19" s="174"/>
      <c r="I19" s="173"/>
      <c r="J19" s="185"/>
      <c r="K19" s="212"/>
    </row>
    <row r="20" spans="1:11" ht="15.75">
      <c r="A20" s="211" t="s">
        <v>63</v>
      </c>
      <c r="B20" s="173"/>
      <c r="C20" s="173"/>
      <c r="D20" s="173"/>
      <c r="E20" s="186"/>
      <c r="F20" s="186"/>
      <c r="G20" s="173"/>
      <c r="H20" s="174"/>
      <c r="I20" s="173"/>
      <c r="J20" s="173"/>
      <c r="K20" s="213"/>
    </row>
    <row r="21" spans="1:11" ht="15.75">
      <c r="A21" s="214"/>
      <c r="B21" s="173"/>
      <c r="C21" s="173"/>
      <c r="D21" s="173"/>
      <c r="E21" s="186"/>
      <c r="F21" s="173"/>
      <c r="G21" s="173"/>
      <c r="H21" s="174"/>
      <c r="I21" s="173"/>
      <c r="J21" s="185"/>
      <c r="K21" s="203"/>
    </row>
    <row r="22" spans="1:11" ht="15.75">
      <c r="A22" s="214" t="s">
        <v>66</v>
      </c>
      <c r="B22" s="173"/>
      <c r="C22" s="173"/>
      <c r="D22" s="173"/>
      <c r="E22" s="186"/>
      <c r="F22" s="173"/>
      <c r="G22" s="173"/>
      <c r="H22" s="174"/>
      <c r="I22" s="173"/>
      <c r="J22" s="185"/>
      <c r="K22" s="203"/>
    </row>
    <row r="23" spans="1:11" ht="15.75">
      <c r="A23" s="214" t="s">
        <v>63</v>
      </c>
      <c r="B23" s="173"/>
      <c r="C23" s="173"/>
      <c r="D23" s="173"/>
      <c r="E23" s="186"/>
      <c r="F23" s="173"/>
      <c r="G23" s="173"/>
      <c r="H23" s="174"/>
      <c r="I23" s="173"/>
      <c r="J23" s="185"/>
      <c r="K23" s="203"/>
    </row>
    <row r="24" spans="1:11" ht="15.75">
      <c r="A24" s="214"/>
      <c r="B24" s="173"/>
      <c r="C24" s="173"/>
      <c r="D24" s="173"/>
      <c r="E24" s="186"/>
      <c r="F24" s="173"/>
      <c r="G24" s="173"/>
      <c r="H24" s="174"/>
      <c r="I24" s="173"/>
      <c r="J24" s="185"/>
      <c r="K24" s="203"/>
    </row>
    <row r="25" spans="1:11" ht="15.75">
      <c r="A25" s="214"/>
      <c r="B25" s="173"/>
      <c r="C25" s="173"/>
      <c r="D25" s="173"/>
      <c r="E25" s="186"/>
      <c r="F25" s="173"/>
      <c r="G25" s="173"/>
      <c r="H25" s="174"/>
      <c r="I25" s="173"/>
      <c r="J25" s="185"/>
      <c r="K25" s="203"/>
    </row>
    <row r="26" spans="1:11" ht="15.75">
      <c r="A26" s="214"/>
      <c r="B26" s="173"/>
      <c r="C26" s="173"/>
      <c r="D26" s="173"/>
      <c r="E26" s="186"/>
      <c r="F26" s="173"/>
      <c r="G26" s="173"/>
      <c r="H26" s="174"/>
      <c r="I26" s="173"/>
      <c r="J26" s="185"/>
      <c r="K26" s="203"/>
    </row>
    <row r="27" spans="1:11" ht="15.75">
      <c r="A27" s="214"/>
      <c r="B27" s="173"/>
      <c r="C27" s="173"/>
      <c r="D27" s="173"/>
      <c r="E27" s="186"/>
      <c r="F27" s="173"/>
      <c r="G27" s="173"/>
      <c r="H27" s="174"/>
      <c r="I27" s="173"/>
      <c r="J27" s="185"/>
      <c r="K27" s="203"/>
    </row>
    <row r="28" spans="1:11" ht="15.75">
      <c r="A28" s="214"/>
      <c r="B28" s="173"/>
      <c r="C28" s="173"/>
      <c r="D28" s="173"/>
      <c r="E28" s="186"/>
      <c r="F28" s="173"/>
      <c r="G28" s="173"/>
      <c r="H28" s="174"/>
      <c r="I28" s="173"/>
      <c r="J28" s="185"/>
      <c r="K28" s="203"/>
    </row>
    <row r="29" spans="1:11" ht="16.5" thickBot="1">
      <c r="A29" s="208"/>
      <c r="B29" s="183"/>
      <c r="C29" s="183"/>
      <c r="D29" s="183"/>
      <c r="E29" s="183"/>
      <c r="F29" s="183"/>
      <c r="G29" s="183"/>
      <c r="H29" s="183"/>
      <c r="I29" s="183"/>
      <c r="J29" s="183"/>
      <c r="K29" s="207"/>
    </row>
  </sheetData>
  <mergeCells count="5">
    <mergeCell ref="J8:K8"/>
    <mergeCell ref="A1:K1"/>
    <mergeCell ref="A2:K2"/>
    <mergeCell ref="A3:K3"/>
    <mergeCell ref="A4:K4"/>
  </mergeCells>
  <printOptions/>
  <pageMargins left="0.75" right="0.75" top="1" bottom="1" header="0.5" footer="0.5"/>
  <pageSetup fitToHeight="1" fitToWidth="1" horizontalDpi="600" verticalDpi="600" orientation="landscape" scale="65" r:id="rId1"/>
  <headerFooter alignWithMargins="0">
    <oddFooter>&amp;CP-1 Shopping List - Item Number 19
Page 11 of 11&amp;RP5a - Procurement History and Planning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6"/>
  <sheetViews>
    <sheetView zoomScale="75" zoomScaleNormal="75" workbookViewId="0" topLeftCell="A1">
      <selection activeCell="K16" sqref="K16"/>
    </sheetView>
  </sheetViews>
  <sheetFormatPr defaultColWidth="9.140625" defaultRowHeight="12.75"/>
  <cols>
    <col min="1" max="1" width="27.57421875" style="1" bestFit="1" customWidth="1"/>
    <col min="2" max="11" width="9.140625" style="1" customWidth="1"/>
    <col min="12" max="12" width="9.8515625" style="1" bestFit="1" customWidth="1"/>
    <col min="13" max="16384" width="9.140625" style="1" customWidth="1"/>
  </cols>
  <sheetData>
    <row r="1" spans="1:14" ht="16.5">
      <c r="A1" s="254" t="s">
        <v>20</v>
      </c>
      <c r="B1" s="255"/>
      <c r="C1" s="255"/>
      <c r="D1" s="255"/>
      <c r="E1" s="255"/>
      <c r="F1" s="255"/>
      <c r="G1" s="255"/>
      <c r="H1" s="255"/>
      <c r="I1" s="255"/>
      <c r="J1" s="255"/>
      <c r="K1" s="255"/>
      <c r="L1" s="255"/>
      <c r="M1" s="255"/>
      <c r="N1" s="255"/>
    </row>
    <row r="2" spans="1:14" ht="16.5">
      <c r="A2" s="254" t="s">
        <v>29</v>
      </c>
      <c r="B2" s="255"/>
      <c r="C2" s="255"/>
      <c r="D2" s="255"/>
      <c r="E2" s="255"/>
      <c r="F2" s="255"/>
      <c r="G2" s="255"/>
      <c r="H2" s="255"/>
      <c r="I2" s="255"/>
      <c r="J2" s="255"/>
      <c r="K2" s="255"/>
      <c r="L2" s="255"/>
      <c r="M2" s="255"/>
      <c r="N2" s="255"/>
    </row>
    <row r="3" spans="1:14" ht="16.5">
      <c r="A3" s="254" t="s">
        <v>162</v>
      </c>
      <c r="B3" s="256"/>
      <c r="C3" s="256"/>
      <c r="D3" s="256"/>
      <c r="E3" s="256"/>
      <c r="F3" s="256"/>
      <c r="G3" s="256"/>
      <c r="H3" s="256"/>
      <c r="I3" s="256"/>
      <c r="J3" s="256"/>
      <c r="K3" s="256"/>
      <c r="L3" s="256"/>
      <c r="M3" s="256"/>
      <c r="N3" s="256"/>
    </row>
    <row r="4" spans="1:15" ht="16.5">
      <c r="A4" s="254" t="s">
        <v>153</v>
      </c>
      <c r="B4" s="255"/>
      <c r="C4" s="255"/>
      <c r="D4" s="255"/>
      <c r="E4" s="255"/>
      <c r="F4" s="255"/>
      <c r="G4" s="255"/>
      <c r="H4" s="255"/>
      <c r="I4" s="255"/>
      <c r="J4" s="255"/>
      <c r="K4" s="255"/>
      <c r="L4" s="255"/>
      <c r="M4" s="255"/>
      <c r="N4" s="255"/>
      <c r="O4"/>
    </row>
    <row r="5" spans="1:15" ht="16.5">
      <c r="A5" s="14"/>
      <c r="B5" s="30"/>
      <c r="C5" s="30"/>
      <c r="D5" s="30"/>
      <c r="E5" s="30"/>
      <c r="F5" s="30"/>
      <c r="G5" s="30"/>
      <c r="H5" s="30"/>
      <c r="I5" s="30"/>
      <c r="J5" s="30"/>
      <c r="K5" s="30"/>
      <c r="L5" s="30"/>
      <c r="M5" s="30"/>
      <c r="N5" s="30"/>
      <c r="O5"/>
    </row>
    <row r="6" spans="1:15" ht="15.75">
      <c r="A6" s="17"/>
      <c r="B6" s="16"/>
      <c r="C6" s="16"/>
      <c r="D6" s="16"/>
      <c r="E6" s="16"/>
      <c r="F6" s="16"/>
      <c r="G6" s="16"/>
      <c r="H6" s="16"/>
      <c r="I6" s="16"/>
      <c r="J6" s="16"/>
      <c r="K6" s="16"/>
      <c r="L6" s="16"/>
      <c r="M6" s="16"/>
      <c r="N6" s="16"/>
      <c r="O6"/>
    </row>
    <row r="7" spans="1:15" ht="15.75">
      <c r="A7" s="18" t="s">
        <v>81</v>
      </c>
      <c r="B7" s="16"/>
      <c r="C7" s="16"/>
      <c r="D7" s="16"/>
      <c r="E7" s="16"/>
      <c r="F7" s="18" t="s">
        <v>82</v>
      </c>
      <c r="G7" s="13"/>
      <c r="H7" s="16"/>
      <c r="I7" s="16"/>
      <c r="J7" s="16"/>
      <c r="K7" s="16"/>
      <c r="L7" s="18"/>
      <c r="M7" s="16"/>
      <c r="N7" s="16"/>
      <c r="O7"/>
    </row>
    <row r="8" spans="1:15" ht="15.75">
      <c r="A8" s="18"/>
      <c r="B8" s="16"/>
      <c r="C8" s="16"/>
      <c r="D8" s="16"/>
      <c r="E8" s="16"/>
      <c r="F8" s="18"/>
      <c r="G8" s="13"/>
      <c r="H8" s="16"/>
      <c r="I8" s="16"/>
      <c r="J8" s="16"/>
      <c r="K8" s="16"/>
      <c r="L8" s="18"/>
      <c r="M8" s="16"/>
      <c r="N8" s="16"/>
      <c r="O8"/>
    </row>
    <row r="9" spans="1:15" ht="15.75">
      <c r="A9" s="18"/>
      <c r="B9" s="16"/>
      <c r="C9" s="19" t="s">
        <v>117</v>
      </c>
      <c r="D9" s="16"/>
      <c r="E9" s="16"/>
      <c r="F9" s="16"/>
      <c r="G9" s="16"/>
      <c r="H9" s="16"/>
      <c r="I9" s="16"/>
      <c r="J9" s="16"/>
      <c r="K9" s="16"/>
      <c r="L9" s="20"/>
      <c r="M9" s="16"/>
      <c r="N9" s="16"/>
      <c r="O9"/>
    </row>
    <row r="10" spans="1:15" ht="15.75">
      <c r="A10" s="21" t="s">
        <v>83</v>
      </c>
      <c r="B10" s="16"/>
      <c r="C10" s="21" t="s">
        <v>116</v>
      </c>
      <c r="D10" s="16"/>
      <c r="E10" s="13"/>
      <c r="F10" s="16"/>
      <c r="G10" s="16"/>
      <c r="H10" s="16"/>
      <c r="I10" s="16"/>
      <c r="J10" s="16"/>
      <c r="K10" s="16"/>
      <c r="L10" s="20"/>
      <c r="M10" s="16"/>
      <c r="N10" s="16"/>
      <c r="O10" s="12" t="s">
        <v>84</v>
      </c>
    </row>
    <row r="11" spans="1:15" ht="15.75">
      <c r="A11" s="21" t="s">
        <v>114</v>
      </c>
      <c r="B11" s="13"/>
      <c r="C11" s="21" t="s">
        <v>5</v>
      </c>
      <c r="D11" s="16"/>
      <c r="E11" s="13"/>
      <c r="F11" s="16"/>
      <c r="G11" s="16"/>
      <c r="H11" s="16"/>
      <c r="I11" s="16"/>
      <c r="J11" s="16"/>
      <c r="K11" s="16"/>
      <c r="L11" s="20"/>
      <c r="M11" s="16"/>
      <c r="N11" s="16"/>
      <c r="O11"/>
    </row>
    <row r="12" spans="1:14" ht="15.75">
      <c r="A12" s="21" t="s">
        <v>6</v>
      </c>
      <c r="B12" s="16"/>
      <c r="C12" s="21" t="s">
        <v>71</v>
      </c>
      <c r="D12" s="16"/>
      <c r="E12" s="13"/>
      <c r="F12" s="13"/>
      <c r="G12" s="13"/>
      <c r="H12" s="13"/>
      <c r="I12" s="13"/>
      <c r="J12" s="13"/>
      <c r="K12" s="13"/>
      <c r="L12" s="20"/>
      <c r="M12" s="13"/>
      <c r="N12" s="13"/>
    </row>
    <row r="13" spans="1:14" ht="15.75">
      <c r="A13" s="21" t="s">
        <v>6</v>
      </c>
      <c r="B13" s="13"/>
      <c r="C13" s="19" t="s">
        <v>111</v>
      </c>
      <c r="D13" s="13"/>
      <c r="E13" s="13"/>
      <c r="F13" s="13"/>
      <c r="G13" s="13"/>
      <c r="H13" s="13"/>
      <c r="I13" s="13"/>
      <c r="J13" s="13"/>
      <c r="K13" s="13"/>
      <c r="L13" s="20"/>
      <c r="M13" s="13"/>
      <c r="N13" s="13"/>
    </row>
    <row r="14" spans="1:14" ht="13.5">
      <c r="A14" s="13"/>
      <c r="B14" s="13"/>
      <c r="C14" s="13"/>
      <c r="D14" s="13"/>
      <c r="E14" s="13"/>
      <c r="F14" s="13"/>
      <c r="G14" s="13"/>
      <c r="H14" s="13"/>
      <c r="I14" s="13"/>
      <c r="J14" s="13"/>
      <c r="K14" s="13"/>
      <c r="L14" s="13"/>
      <c r="M14" s="13"/>
      <c r="N14" s="13"/>
    </row>
    <row r="15" spans="1:14" ht="13.5">
      <c r="A15" s="13"/>
      <c r="B15" s="13"/>
      <c r="C15" s="13"/>
      <c r="D15" s="13"/>
      <c r="E15" s="13"/>
      <c r="F15" s="13"/>
      <c r="G15" s="13"/>
      <c r="H15" s="13"/>
      <c r="I15" s="13"/>
      <c r="J15" s="13"/>
      <c r="K15" s="13"/>
      <c r="L15" s="13"/>
      <c r="M15" s="13"/>
      <c r="N15" s="13"/>
    </row>
    <row r="16" spans="1:14" ht="13.5">
      <c r="A16" s="13"/>
      <c r="B16" s="13"/>
      <c r="C16" s="13"/>
      <c r="D16" s="13"/>
      <c r="E16" s="13"/>
      <c r="F16" s="13"/>
      <c r="G16" s="13"/>
      <c r="H16" s="13"/>
      <c r="I16" s="13"/>
      <c r="J16" s="13"/>
      <c r="K16" s="13"/>
      <c r="L16" s="13"/>
      <c r="M16" s="13"/>
      <c r="N16" s="13"/>
    </row>
  </sheetData>
  <mergeCells count="4">
    <mergeCell ref="A1:N1"/>
    <mergeCell ref="A2:N2"/>
    <mergeCell ref="A3:N3"/>
    <mergeCell ref="A4:N4"/>
  </mergeCells>
  <printOptions horizontalCentered="1"/>
  <pageMargins left="0.75" right="0.75" top="1" bottom="1" header="0.5" footer="0.5"/>
  <pageSetup fitToHeight="1" fitToWidth="1" horizontalDpi="600" verticalDpi="600" orientation="landscape" scale="96"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dimension ref="A1:S24"/>
  <sheetViews>
    <sheetView zoomScale="75" zoomScaleNormal="75" workbookViewId="0" topLeftCell="A1">
      <selection activeCell="H22" sqref="H22"/>
    </sheetView>
  </sheetViews>
  <sheetFormatPr defaultColWidth="9.140625" defaultRowHeight="12.75"/>
  <cols>
    <col min="1" max="1" width="14.140625" style="1" customWidth="1"/>
    <col min="2" max="2" width="33.00390625" style="1" bestFit="1" customWidth="1"/>
    <col min="3" max="3" width="6.7109375" style="59" bestFit="1" customWidth="1"/>
    <col min="4" max="4" width="5.8515625" style="59" bestFit="1" customWidth="1"/>
    <col min="5" max="5" width="6.7109375" style="1" bestFit="1" customWidth="1"/>
    <col min="6" max="6" width="5.8515625" style="1" bestFit="1" customWidth="1"/>
    <col min="7" max="7" width="7.421875" style="1" bestFit="1" customWidth="1"/>
    <col min="8" max="8" width="5.8515625" style="1" bestFit="1" customWidth="1"/>
    <col min="9" max="9" width="7.421875" style="1" bestFit="1" customWidth="1"/>
    <col min="10" max="10" width="5.8515625" style="1" bestFit="1" customWidth="1"/>
    <col min="11" max="11" width="6.7109375" style="1" bestFit="1" customWidth="1"/>
    <col min="12" max="12" width="5.8515625" style="1" bestFit="1" customWidth="1"/>
    <col min="13" max="13" width="7.421875" style="1" bestFit="1" customWidth="1"/>
    <col min="14" max="14" width="5.8515625" style="1" bestFit="1" customWidth="1"/>
    <col min="15" max="15" width="7.421875" style="1" bestFit="1" customWidth="1"/>
    <col min="16" max="16" width="5.8515625" style="1" bestFit="1" customWidth="1"/>
    <col min="17" max="17" width="7.421875" style="1" bestFit="1" customWidth="1"/>
    <col min="18" max="18" width="6.57421875" style="1" customWidth="1"/>
    <col min="19" max="19" width="8.28125" style="1" bestFit="1" customWidth="1"/>
    <col min="20" max="16384" width="9.28125" style="1" customWidth="1"/>
  </cols>
  <sheetData>
    <row r="1" spans="1:18" ht="13.5">
      <c r="A1" s="256" t="s">
        <v>20</v>
      </c>
      <c r="B1" s="256"/>
      <c r="C1" s="256"/>
      <c r="D1" s="256"/>
      <c r="E1" s="256"/>
      <c r="F1" s="256"/>
      <c r="G1" s="256"/>
      <c r="H1" s="256"/>
      <c r="I1" s="256"/>
      <c r="J1" s="256"/>
      <c r="K1" s="256"/>
      <c r="L1" s="256"/>
      <c r="M1" s="256"/>
      <c r="N1" s="256"/>
      <c r="O1" s="256"/>
      <c r="P1" s="256"/>
      <c r="Q1" s="256"/>
      <c r="R1" s="256"/>
    </row>
    <row r="2" spans="1:18" ht="13.5">
      <c r="A2" s="256" t="s">
        <v>29</v>
      </c>
      <c r="B2" s="256"/>
      <c r="C2" s="256"/>
      <c r="D2" s="256"/>
      <c r="E2" s="256"/>
      <c r="F2" s="256"/>
      <c r="G2" s="256"/>
      <c r="H2" s="256"/>
      <c r="I2" s="256"/>
      <c r="J2" s="256"/>
      <c r="K2" s="256"/>
      <c r="L2" s="256"/>
      <c r="M2" s="256"/>
      <c r="N2" s="256"/>
      <c r="O2" s="256"/>
      <c r="P2" s="256"/>
      <c r="Q2" s="256"/>
      <c r="R2" s="256"/>
    </row>
    <row r="3" spans="1:18" ht="13.5">
      <c r="A3" s="256" t="s">
        <v>153</v>
      </c>
      <c r="B3" s="256"/>
      <c r="C3" s="256"/>
      <c r="D3" s="256"/>
      <c r="E3" s="256"/>
      <c r="F3" s="256"/>
      <c r="G3" s="256"/>
      <c r="H3" s="256"/>
      <c r="I3" s="256"/>
      <c r="J3" s="256"/>
      <c r="K3" s="256"/>
      <c r="L3" s="256"/>
      <c r="M3" s="256"/>
      <c r="N3" s="256"/>
      <c r="O3" s="256"/>
      <c r="P3" s="256"/>
      <c r="Q3" s="256"/>
      <c r="R3" s="256"/>
    </row>
    <row r="4" spans="1:18" ht="13.5">
      <c r="A4" s="259" t="s">
        <v>135</v>
      </c>
      <c r="B4" s="259"/>
      <c r="C4" s="259"/>
      <c r="D4" s="259"/>
      <c r="E4" s="259"/>
      <c r="F4" s="259"/>
      <c r="G4" s="259"/>
      <c r="H4" s="259"/>
      <c r="I4" s="259"/>
      <c r="J4" s="259"/>
      <c r="K4" s="259"/>
      <c r="L4" s="259"/>
      <c r="M4" s="259"/>
      <c r="N4" s="259"/>
      <c r="O4" s="259"/>
      <c r="P4" s="259"/>
      <c r="Q4" s="259"/>
      <c r="R4" s="259"/>
    </row>
    <row r="5" spans="1:18" ht="13.5">
      <c r="A5" s="256" t="s">
        <v>87</v>
      </c>
      <c r="B5" s="256"/>
      <c r="C5" s="256"/>
      <c r="D5" s="256"/>
      <c r="E5" s="256"/>
      <c r="F5" s="256"/>
      <c r="G5" s="256"/>
      <c r="H5" s="256"/>
      <c r="I5" s="256"/>
      <c r="J5" s="256"/>
      <c r="K5" s="256"/>
      <c r="L5" s="256"/>
      <c r="M5" s="256"/>
      <c r="N5" s="256"/>
      <c r="O5" s="256"/>
      <c r="P5" s="256"/>
      <c r="Q5" s="256"/>
      <c r="R5" s="256"/>
    </row>
    <row r="6" spans="1:18" ht="13.5">
      <c r="A6" s="80" t="s">
        <v>29</v>
      </c>
      <c r="B6" s="55"/>
      <c r="C6" s="55"/>
      <c r="D6" s="55"/>
      <c r="E6" s="55"/>
      <c r="F6" s="55"/>
      <c r="G6" s="55"/>
      <c r="H6" s="55"/>
      <c r="I6" s="55"/>
      <c r="J6" s="55"/>
      <c r="K6" s="55"/>
      <c r="L6" s="55"/>
      <c r="M6" s="55"/>
      <c r="N6" s="55"/>
      <c r="O6" s="55"/>
      <c r="P6" s="55"/>
      <c r="Q6" s="55"/>
      <c r="R6" s="55"/>
    </row>
    <row r="7" spans="1:19" ht="14.25" thickBot="1">
      <c r="A7" s="80" t="s">
        <v>136</v>
      </c>
      <c r="B7" s="55"/>
      <c r="C7" s="55"/>
      <c r="D7" s="55"/>
      <c r="E7" s="55"/>
      <c r="F7" s="55"/>
      <c r="G7" s="55"/>
      <c r="H7" s="55"/>
      <c r="I7" s="55"/>
      <c r="J7" s="55"/>
      <c r="K7" s="55"/>
      <c r="L7" s="55"/>
      <c r="M7" s="55"/>
      <c r="N7" s="55"/>
      <c r="O7" s="55"/>
      <c r="P7" s="55"/>
      <c r="Q7" s="55"/>
      <c r="R7" s="232"/>
      <c r="S7" s="232">
        <v>38384</v>
      </c>
    </row>
    <row r="8" spans="1:19" s="74" customFormat="1" ht="13.5">
      <c r="A8" s="238" t="s">
        <v>163</v>
      </c>
      <c r="B8" s="233"/>
      <c r="C8" s="73" t="s">
        <v>129</v>
      </c>
      <c r="D8" s="257" t="s">
        <v>56</v>
      </c>
      <c r="E8" s="258"/>
      <c r="F8" s="257" t="s">
        <v>60</v>
      </c>
      <c r="G8" s="258"/>
      <c r="H8" s="257" t="s">
        <v>65</v>
      </c>
      <c r="I8" s="258"/>
      <c r="J8" s="257" t="s">
        <v>66</v>
      </c>
      <c r="K8" s="258"/>
      <c r="L8" s="257" t="s">
        <v>89</v>
      </c>
      <c r="M8" s="258"/>
      <c r="N8" s="257" t="s">
        <v>90</v>
      </c>
      <c r="O8" s="258"/>
      <c r="P8" s="257" t="s">
        <v>118</v>
      </c>
      <c r="Q8" s="258"/>
      <c r="R8" s="257" t="s">
        <v>119</v>
      </c>
      <c r="S8" s="258"/>
    </row>
    <row r="9" spans="1:19" s="74" customFormat="1" ht="14.25" thickBot="1">
      <c r="A9" s="75" t="s">
        <v>164</v>
      </c>
      <c r="B9" s="75" t="s">
        <v>128</v>
      </c>
      <c r="C9" s="76" t="s">
        <v>130</v>
      </c>
      <c r="D9" s="77" t="s">
        <v>131</v>
      </c>
      <c r="E9" s="78" t="s">
        <v>132</v>
      </c>
      <c r="F9" s="77" t="s">
        <v>131</v>
      </c>
      <c r="G9" s="78" t="s">
        <v>132</v>
      </c>
      <c r="H9" s="77" t="s">
        <v>131</v>
      </c>
      <c r="I9" s="78" t="s">
        <v>132</v>
      </c>
      <c r="J9" s="77" t="s">
        <v>131</v>
      </c>
      <c r="K9" s="78" t="s">
        <v>132</v>
      </c>
      <c r="L9" s="77" t="s">
        <v>131</v>
      </c>
      <c r="M9" s="78" t="s">
        <v>132</v>
      </c>
      <c r="N9" s="77" t="s">
        <v>131</v>
      </c>
      <c r="O9" s="78" t="s">
        <v>132</v>
      </c>
      <c r="P9" s="77" t="s">
        <v>131</v>
      </c>
      <c r="Q9" s="78" t="s">
        <v>132</v>
      </c>
      <c r="R9" s="77" t="s">
        <v>131</v>
      </c>
      <c r="S9" s="78" t="s">
        <v>132</v>
      </c>
    </row>
    <row r="10" spans="1:19" ht="13.5">
      <c r="A10" s="234"/>
      <c r="B10" s="234"/>
      <c r="C10" s="65"/>
      <c r="D10" s="68"/>
      <c r="E10" s="57"/>
      <c r="F10" s="56"/>
      <c r="G10" s="57"/>
      <c r="H10" s="56"/>
      <c r="I10" s="57"/>
      <c r="J10" s="56"/>
      <c r="K10" s="57"/>
      <c r="L10" s="56"/>
      <c r="M10" s="57"/>
      <c r="N10" s="56"/>
      <c r="O10" s="57"/>
      <c r="P10" s="56"/>
      <c r="Q10" s="57"/>
      <c r="R10" s="56"/>
      <c r="S10" s="57"/>
    </row>
    <row r="11" spans="1:19" ht="13.5">
      <c r="A11" s="239">
        <v>19</v>
      </c>
      <c r="B11" s="235" t="s">
        <v>68</v>
      </c>
      <c r="C11" s="67" t="s">
        <v>67</v>
      </c>
      <c r="D11" s="69" t="s">
        <v>133</v>
      </c>
      <c r="E11" s="60">
        <v>0.582</v>
      </c>
      <c r="F11" s="61">
        <v>20</v>
      </c>
      <c r="G11" s="60">
        <v>0.582</v>
      </c>
      <c r="H11" s="61">
        <v>20</v>
      </c>
      <c r="I11" s="60">
        <v>0.598</v>
      </c>
      <c r="J11" s="71">
        <v>20</v>
      </c>
      <c r="K11" s="60">
        <v>0.6</v>
      </c>
      <c r="L11" s="61">
        <v>20</v>
      </c>
      <c r="M11" s="60">
        <v>0.602</v>
      </c>
      <c r="N11" s="71">
        <v>20</v>
      </c>
      <c r="O11" s="60">
        <v>0.604</v>
      </c>
      <c r="P11" s="61">
        <v>20</v>
      </c>
      <c r="Q11" s="60">
        <v>0.617</v>
      </c>
      <c r="R11" s="71">
        <v>20</v>
      </c>
      <c r="S11" s="60">
        <v>0.63</v>
      </c>
    </row>
    <row r="12" spans="1:19" ht="13.5">
      <c r="A12" s="240"/>
      <c r="B12" s="236"/>
      <c r="C12" s="67"/>
      <c r="D12" s="69"/>
      <c r="E12" s="62"/>
      <c r="F12" s="61"/>
      <c r="G12" s="62"/>
      <c r="H12" s="61"/>
      <c r="I12" s="62"/>
      <c r="J12" s="61"/>
      <c r="K12" s="62"/>
      <c r="L12" s="61"/>
      <c r="M12" s="62"/>
      <c r="N12" s="61"/>
      <c r="O12" s="62"/>
      <c r="P12" s="61"/>
      <c r="Q12" s="62"/>
      <c r="R12" s="61"/>
      <c r="S12" s="62"/>
    </row>
    <row r="13" spans="1:19" ht="13.5">
      <c r="A13" s="239">
        <v>19</v>
      </c>
      <c r="B13" s="235" t="s">
        <v>71</v>
      </c>
      <c r="C13" s="67" t="s">
        <v>69</v>
      </c>
      <c r="D13" s="69" t="s">
        <v>134</v>
      </c>
      <c r="E13" s="60">
        <f>7.007-0.03</f>
        <v>6.976999999999999</v>
      </c>
      <c r="F13" s="61">
        <v>4</v>
      </c>
      <c r="G13" s="60">
        <v>7.262</v>
      </c>
      <c r="H13" s="61">
        <v>4</v>
      </c>
      <c r="I13" s="60">
        <v>7.73</v>
      </c>
      <c r="J13" s="61">
        <v>4</v>
      </c>
      <c r="K13" s="60">
        <v>7.97</v>
      </c>
      <c r="L13" s="61">
        <v>4</v>
      </c>
      <c r="M13" s="62">
        <v>8.171</v>
      </c>
      <c r="N13" s="71">
        <v>4</v>
      </c>
      <c r="O13" s="60">
        <v>8.37</v>
      </c>
      <c r="P13" s="61">
        <v>4</v>
      </c>
      <c r="Q13" s="62">
        <v>8.546</v>
      </c>
      <c r="R13" s="71">
        <v>4</v>
      </c>
      <c r="S13" s="60">
        <v>8.724</v>
      </c>
    </row>
    <row r="14" spans="1:19" ht="13.5">
      <c r="A14" s="240"/>
      <c r="B14" s="236"/>
      <c r="C14" s="79"/>
      <c r="D14" s="69"/>
      <c r="E14" s="60"/>
      <c r="F14" s="61"/>
      <c r="G14" s="62"/>
      <c r="H14" s="61"/>
      <c r="I14" s="62"/>
      <c r="J14" s="61"/>
      <c r="K14" s="62"/>
      <c r="L14" s="61"/>
      <c r="M14" s="62"/>
      <c r="N14" s="61"/>
      <c r="O14" s="60"/>
      <c r="P14" s="61"/>
      <c r="Q14" s="62"/>
      <c r="R14" s="61"/>
      <c r="S14" s="60"/>
    </row>
    <row r="15" spans="1:19" ht="13.5">
      <c r="A15" s="239">
        <v>19</v>
      </c>
      <c r="B15" s="235" t="s">
        <v>111</v>
      </c>
      <c r="C15" s="67" t="s">
        <v>70</v>
      </c>
      <c r="D15" s="69" t="s">
        <v>115</v>
      </c>
      <c r="E15" s="60">
        <v>0.892</v>
      </c>
      <c r="F15" s="61">
        <v>0</v>
      </c>
      <c r="G15" s="60">
        <v>0</v>
      </c>
      <c r="H15" s="61">
        <v>0</v>
      </c>
      <c r="I15" s="60">
        <v>0</v>
      </c>
      <c r="J15" s="61">
        <v>0</v>
      </c>
      <c r="K15" s="60">
        <v>0</v>
      </c>
      <c r="L15" s="61">
        <v>1</v>
      </c>
      <c r="M15" s="62">
        <v>0.125</v>
      </c>
      <c r="N15" s="61">
        <v>0</v>
      </c>
      <c r="O15" s="60">
        <v>0</v>
      </c>
      <c r="P15" s="61">
        <v>0</v>
      </c>
      <c r="Q15" s="60">
        <v>0</v>
      </c>
      <c r="R15" s="61">
        <v>0</v>
      </c>
      <c r="S15" s="60">
        <v>0</v>
      </c>
    </row>
    <row r="16" spans="1:19" ht="13.5">
      <c r="A16" s="239"/>
      <c r="B16" s="236"/>
      <c r="C16" s="67"/>
      <c r="D16" s="69"/>
      <c r="E16" s="63"/>
      <c r="F16" s="61"/>
      <c r="G16" s="62"/>
      <c r="H16" s="61"/>
      <c r="I16" s="62"/>
      <c r="J16" s="61"/>
      <c r="K16" s="62"/>
      <c r="L16" s="61"/>
      <c r="M16" s="62"/>
      <c r="N16" s="61"/>
      <c r="O16" s="63"/>
      <c r="P16" s="61"/>
      <c r="Q16" s="62"/>
      <c r="R16" s="61"/>
      <c r="S16" s="63"/>
    </row>
    <row r="17" spans="1:19" ht="14.25" thickBot="1">
      <c r="A17" s="241"/>
      <c r="B17" s="237" t="s">
        <v>62</v>
      </c>
      <c r="C17" s="66"/>
      <c r="D17" s="70"/>
      <c r="E17" s="64">
        <f>SUM(E11:E15)</f>
        <v>8.450999999999999</v>
      </c>
      <c r="F17" s="58"/>
      <c r="G17" s="64">
        <f>SUM(G11:G15)</f>
        <v>7.843999999999999</v>
      </c>
      <c r="H17" s="58"/>
      <c r="I17" s="64">
        <f>SUM(I11:I15)</f>
        <v>8.328000000000001</v>
      </c>
      <c r="J17" s="72"/>
      <c r="K17" s="64">
        <f>SUM(K11:K15)</f>
        <v>8.57</v>
      </c>
      <c r="L17" s="58"/>
      <c r="M17" s="64">
        <f>SUM(M11:M15)</f>
        <v>8.898</v>
      </c>
      <c r="N17" s="72"/>
      <c r="O17" s="64">
        <f>SUM(O11:O15)</f>
        <v>8.973999999999998</v>
      </c>
      <c r="P17" s="58"/>
      <c r="Q17" s="64">
        <f>SUM(Q11:Q15)</f>
        <v>9.163</v>
      </c>
      <c r="R17" s="72"/>
      <c r="S17" s="64">
        <f>SUM(S11:S15)</f>
        <v>9.354000000000001</v>
      </c>
    </row>
    <row r="20" spans="9:18" ht="13.5">
      <c r="I20" s="221"/>
      <c r="J20" s="221"/>
      <c r="K20" s="221"/>
      <c r="L20" s="221"/>
      <c r="M20" s="221"/>
      <c r="N20" s="221"/>
      <c r="O20" s="221"/>
      <c r="P20" s="221"/>
      <c r="Q20" s="221"/>
      <c r="R20" s="221"/>
    </row>
    <row r="21" spans="9:18" ht="13.5">
      <c r="I21" s="221"/>
      <c r="J21" s="221"/>
      <c r="K21" s="221"/>
      <c r="L21" s="221"/>
      <c r="M21" s="221"/>
      <c r="N21" s="221"/>
      <c r="O21" s="221"/>
      <c r="P21" s="221"/>
      <c r="Q21" s="221"/>
      <c r="R21" s="221"/>
    </row>
    <row r="22" spans="9:18" ht="13.5">
      <c r="I22" s="221"/>
      <c r="J22" s="221"/>
      <c r="K22" s="221"/>
      <c r="L22" s="221"/>
      <c r="M22" s="221"/>
      <c r="N22" s="221"/>
      <c r="O22" s="221"/>
      <c r="P22" s="221"/>
      <c r="Q22" s="221"/>
      <c r="R22" s="221"/>
    </row>
    <row r="23" spans="9:18" ht="13.5">
      <c r="I23" s="221"/>
      <c r="J23" s="221"/>
      <c r="K23" s="221"/>
      <c r="L23" s="221"/>
      <c r="M23" s="221"/>
      <c r="N23" s="221"/>
      <c r="O23" s="221"/>
      <c r="P23" s="221"/>
      <c r="Q23" s="221"/>
      <c r="R23" s="221"/>
    </row>
    <row r="24" ht="13.5">
      <c r="I24" s="221"/>
    </row>
  </sheetData>
  <mergeCells count="13">
    <mergeCell ref="A1:R1"/>
    <mergeCell ref="A2:R2"/>
    <mergeCell ref="A3:R3"/>
    <mergeCell ref="A4:R4"/>
    <mergeCell ref="A5:R5"/>
    <mergeCell ref="J8:K8"/>
    <mergeCell ref="L8:M8"/>
    <mergeCell ref="N8:O8"/>
    <mergeCell ref="P8:Q8"/>
    <mergeCell ref="D8:E8"/>
    <mergeCell ref="F8:G8"/>
    <mergeCell ref="H8:I8"/>
    <mergeCell ref="R8:S8"/>
  </mergeCells>
  <printOptions horizontalCentered="1"/>
  <pageMargins left="0" right="0" top="1" bottom="0.8" header="1" footer="0.5"/>
  <pageSetup errors="blank" horizontalDpi="600" verticalDpi="600" orientation="landscape" scale="85" r:id="rId1"/>
  <headerFooter alignWithMargins="0">
    <oddFooter>&amp;CP1 Shopping List - Item Number 19
Page 1 of 11&amp;R
</oddFooter>
  </headerFooter>
  <rowBreaks count="1" manualBreakCount="1">
    <brk id="105" max="65535" man="1"/>
  </rowBreaks>
  <ignoredErrors>
    <ignoredError sqref="C11:D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M18"/>
  <sheetViews>
    <sheetView zoomScale="75" zoomScaleNormal="75" workbookViewId="0" topLeftCell="A9">
      <selection activeCell="P17" sqref="P17"/>
    </sheetView>
  </sheetViews>
  <sheetFormatPr defaultColWidth="9.140625" defaultRowHeight="12.75"/>
  <cols>
    <col min="1" max="1" width="16.8515625" style="83" customWidth="1"/>
    <col min="2" max="2" width="16.00390625" style="83" customWidth="1"/>
    <col min="3" max="3" width="11.8515625" style="83" customWidth="1"/>
    <col min="4" max="7" width="10.57421875" style="83" bestFit="1" customWidth="1"/>
    <col min="8" max="8" width="11.28125" style="83" customWidth="1"/>
    <col min="9" max="9" width="10.8515625" style="83" customWidth="1"/>
    <col min="10" max="10" width="10.421875" style="83" customWidth="1"/>
    <col min="11" max="11" width="11.8515625" style="83" customWidth="1"/>
    <col min="12" max="12" width="12.57421875" style="83" customWidth="1"/>
    <col min="13" max="16384" width="9.140625" style="83" customWidth="1"/>
  </cols>
  <sheetData>
    <row r="1" spans="1:13" ht="16.5">
      <c r="A1" s="270" t="s">
        <v>20</v>
      </c>
      <c r="B1" s="271"/>
      <c r="C1" s="271"/>
      <c r="D1" s="271"/>
      <c r="E1" s="271"/>
      <c r="F1" s="271"/>
      <c r="G1" s="271"/>
      <c r="H1" s="271"/>
      <c r="I1" s="271"/>
      <c r="J1" s="271"/>
      <c r="K1" s="271"/>
      <c r="L1" s="271"/>
      <c r="M1" s="82"/>
    </row>
    <row r="2" spans="1:13" ht="16.5">
      <c r="A2" s="270" t="s">
        <v>29</v>
      </c>
      <c r="B2" s="271"/>
      <c r="C2" s="271"/>
      <c r="D2" s="271"/>
      <c r="E2" s="271"/>
      <c r="F2" s="271"/>
      <c r="G2" s="271"/>
      <c r="H2" s="271"/>
      <c r="I2" s="271"/>
      <c r="J2" s="271"/>
      <c r="K2" s="271"/>
      <c r="L2" s="271"/>
      <c r="M2" s="82"/>
    </row>
    <row r="3" spans="1:13" ht="16.5">
      <c r="A3" s="270" t="s">
        <v>153</v>
      </c>
      <c r="B3" s="271"/>
      <c r="C3" s="271"/>
      <c r="D3" s="271"/>
      <c r="E3" s="271"/>
      <c r="F3" s="271"/>
      <c r="G3" s="271"/>
      <c r="H3" s="271"/>
      <c r="I3" s="271"/>
      <c r="J3" s="271"/>
      <c r="K3" s="271"/>
      <c r="L3" s="271"/>
      <c r="M3" s="82"/>
    </row>
    <row r="4" spans="1:13" ht="16.5">
      <c r="A4" s="270" t="s">
        <v>87</v>
      </c>
      <c r="B4" s="271"/>
      <c r="C4" s="271"/>
      <c r="D4" s="271"/>
      <c r="E4" s="271"/>
      <c r="F4" s="271"/>
      <c r="G4" s="271"/>
      <c r="H4" s="271"/>
      <c r="I4" s="271"/>
      <c r="J4" s="271"/>
      <c r="K4" s="271"/>
      <c r="L4" s="271"/>
      <c r="M4" s="82"/>
    </row>
    <row r="5" spans="1:12" ht="16.5" thickBot="1">
      <c r="A5" s="84"/>
      <c r="B5" s="84"/>
      <c r="C5" s="84"/>
      <c r="D5" s="84"/>
      <c r="E5" s="84"/>
      <c r="F5" s="84"/>
      <c r="G5" s="84"/>
      <c r="H5" s="84"/>
      <c r="I5" s="84"/>
      <c r="J5" s="84"/>
      <c r="K5" s="84"/>
      <c r="L5" s="84"/>
    </row>
    <row r="6" spans="1:12" ht="16.5">
      <c r="A6" s="85"/>
      <c r="B6" s="86"/>
      <c r="C6" s="86"/>
      <c r="D6" s="86"/>
      <c r="E6" s="86"/>
      <c r="F6" s="86"/>
      <c r="G6" s="87"/>
      <c r="H6" s="88" t="s">
        <v>57</v>
      </c>
      <c r="I6" s="86"/>
      <c r="J6" s="86"/>
      <c r="K6" s="86"/>
      <c r="L6" s="87"/>
    </row>
    <row r="7" spans="1:12" ht="16.5">
      <c r="A7" s="89" t="s">
        <v>58</v>
      </c>
      <c r="B7" s="90"/>
      <c r="C7" s="90"/>
      <c r="D7" s="90"/>
      <c r="E7" s="91"/>
      <c r="F7" s="91"/>
      <c r="G7" s="92"/>
      <c r="H7" s="91"/>
      <c r="I7" s="260">
        <v>38384</v>
      </c>
      <c r="J7" s="261"/>
      <c r="K7" s="91"/>
      <c r="L7" s="92"/>
    </row>
    <row r="8" spans="1:12" ht="16.5" thickBot="1">
      <c r="A8" s="93"/>
      <c r="B8" s="94"/>
      <c r="C8" s="94"/>
      <c r="D8" s="94"/>
      <c r="E8" s="94"/>
      <c r="F8" s="94"/>
      <c r="G8" s="95"/>
      <c r="H8" s="94"/>
      <c r="I8" s="94"/>
      <c r="J8" s="94"/>
      <c r="K8" s="94"/>
      <c r="L8" s="95"/>
    </row>
    <row r="9" spans="1:12" ht="15.75">
      <c r="A9" s="96"/>
      <c r="B9" s="91"/>
      <c r="C9" s="91"/>
      <c r="D9" s="86"/>
      <c r="E9" s="97"/>
      <c r="F9" s="91"/>
      <c r="G9" s="91"/>
      <c r="H9" s="85" t="s">
        <v>46</v>
      </c>
      <c r="I9" s="91"/>
      <c r="J9" s="91"/>
      <c r="K9" s="91"/>
      <c r="L9" s="92"/>
    </row>
    <row r="10" spans="1:12" ht="16.5">
      <c r="A10" s="98" t="s">
        <v>137</v>
      </c>
      <c r="B10" s="91"/>
      <c r="C10" s="91"/>
      <c r="D10" s="91"/>
      <c r="E10" s="99"/>
      <c r="F10" s="91"/>
      <c r="G10" s="91"/>
      <c r="H10" s="96" t="s">
        <v>9</v>
      </c>
      <c r="I10" s="91"/>
      <c r="J10" s="91"/>
      <c r="K10" s="91"/>
      <c r="L10" s="92"/>
    </row>
    <row r="11" spans="1:12" ht="17.25" thickBot="1">
      <c r="A11" s="98" t="s">
        <v>139</v>
      </c>
      <c r="B11" s="91"/>
      <c r="C11" s="91"/>
      <c r="D11" s="94"/>
      <c r="E11" s="91"/>
      <c r="F11" s="91"/>
      <c r="G11" s="91"/>
      <c r="H11" s="93"/>
      <c r="I11" s="91"/>
      <c r="J11" s="91"/>
      <c r="K11" s="91"/>
      <c r="L11" s="92"/>
    </row>
    <row r="12" spans="1:12" ht="48" thickBot="1">
      <c r="A12" s="100"/>
      <c r="B12" s="101" t="s">
        <v>59</v>
      </c>
      <c r="C12" s="101" t="s">
        <v>56</v>
      </c>
      <c r="D12" s="101" t="s">
        <v>60</v>
      </c>
      <c r="E12" s="101" t="s">
        <v>65</v>
      </c>
      <c r="F12" s="101" t="s">
        <v>66</v>
      </c>
      <c r="G12" s="101" t="s">
        <v>89</v>
      </c>
      <c r="H12" s="101" t="s">
        <v>90</v>
      </c>
      <c r="I12" s="102" t="s">
        <v>118</v>
      </c>
      <c r="J12" s="101" t="s">
        <v>119</v>
      </c>
      <c r="K12" s="101" t="s">
        <v>61</v>
      </c>
      <c r="L12" s="101" t="s">
        <v>62</v>
      </c>
    </row>
    <row r="13" spans="1:12" ht="17.25" thickBot="1">
      <c r="A13" s="103" t="s">
        <v>35</v>
      </c>
      <c r="B13" s="104"/>
      <c r="C13" s="104">
        <v>20</v>
      </c>
      <c r="D13" s="104">
        <v>20</v>
      </c>
      <c r="E13" s="104">
        <v>20</v>
      </c>
      <c r="F13" s="104">
        <v>20</v>
      </c>
      <c r="G13" s="104">
        <v>20</v>
      </c>
      <c r="H13" s="104">
        <v>20</v>
      </c>
      <c r="I13" s="104">
        <v>20</v>
      </c>
      <c r="J13" s="104">
        <v>20</v>
      </c>
      <c r="K13" s="104"/>
      <c r="L13" s="104"/>
    </row>
    <row r="14" spans="1:12" ht="35.25" customHeight="1" thickBot="1">
      <c r="A14" s="105" t="s">
        <v>64</v>
      </c>
      <c r="B14" s="106"/>
      <c r="C14" s="104">
        <v>0.582</v>
      </c>
      <c r="D14" s="106">
        <v>0.582</v>
      </c>
      <c r="E14" s="106">
        <v>0.598</v>
      </c>
      <c r="F14" s="106">
        <v>0.6</v>
      </c>
      <c r="G14" s="106">
        <v>0.602</v>
      </c>
      <c r="H14" s="106">
        <v>0.604</v>
      </c>
      <c r="I14" s="106">
        <v>0.617</v>
      </c>
      <c r="J14" s="106">
        <v>0.63</v>
      </c>
      <c r="K14" s="106"/>
      <c r="L14" s="106"/>
    </row>
    <row r="15" spans="1:12" ht="13.5" customHeight="1">
      <c r="A15" s="98"/>
      <c r="B15" s="175"/>
      <c r="C15" s="109"/>
      <c r="D15" s="175"/>
      <c r="E15" s="175"/>
      <c r="F15" s="175"/>
      <c r="G15" s="175"/>
      <c r="H15" s="175"/>
      <c r="I15" s="175"/>
      <c r="J15" s="175"/>
      <c r="K15" s="175"/>
      <c r="L15" s="134"/>
    </row>
    <row r="16" spans="1:12" ht="39.75" customHeight="1">
      <c r="A16" s="262" t="s">
        <v>148</v>
      </c>
      <c r="B16" s="263"/>
      <c r="C16" s="263"/>
      <c r="D16" s="263"/>
      <c r="E16" s="263"/>
      <c r="F16" s="263"/>
      <c r="G16" s="263"/>
      <c r="H16" s="263"/>
      <c r="I16" s="263"/>
      <c r="J16" s="263"/>
      <c r="K16" s="263"/>
      <c r="L16" s="264"/>
    </row>
    <row r="17" spans="1:12" ht="122.25" customHeight="1">
      <c r="A17" s="262" t="s">
        <v>152</v>
      </c>
      <c r="B17" s="265"/>
      <c r="C17" s="265"/>
      <c r="D17" s="265"/>
      <c r="E17" s="265"/>
      <c r="F17" s="265"/>
      <c r="G17" s="265"/>
      <c r="H17" s="265"/>
      <c r="I17" s="265"/>
      <c r="J17" s="265"/>
      <c r="K17" s="265"/>
      <c r="L17" s="266"/>
    </row>
    <row r="18" spans="1:12" ht="66" customHeight="1" thickBot="1">
      <c r="A18" s="267"/>
      <c r="B18" s="268"/>
      <c r="C18" s="268"/>
      <c r="D18" s="268"/>
      <c r="E18" s="268"/>
      <c r="F18" s="268"/>
      <c r="G18" s="268"/>
      <c r="H18" s="268"/>
      <c r="I18" s="268"/>
      <c r="J18" s="268"/>
      <c r="K18" s="268"/>
      <c r="L18" s="269"/>
    </row>
  </sheetData>
  <mergeCells count="8">
    <mergeCell ref="A1:L1"/>
    <mergeCell ref="A2:L2"/>
    <mergeCell ref="A3:L3"/>
    <mergeCell ref="A4:L4"/>
    <mergeCell ref="I7:J7"/>
    <mergeCell ref="A16:L16"/>
    <mergeCell ref="A17:L17"/>
    <mergeCell ref="A18:L18"/>
  </mergeCells>
  <printOptions/>
  <pageMargins left="0.75" right="0.75" top="1" bottom="1" header="0.5" footer="0.5"/>
  <pageSetup fitToHeight="1" fitToWidth="1" horizontalDpi="600" verticalDpi="600" orientation="landscape" scale="85" r:id="rId1"/>
  <headerFooter alignWithMargins="0">
    <oddFooter>&amp;CP-1 Shopping List - Item Number 19
Page 2 of 11&amp;RP-40 Budget Item Justification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zoomScale="75" zoomScaleNormal="75" workbookViewId="0" topLeftCell="A1">
      <selection activeCell="G21" sqref="G21"/>
    </sheetView>
  </sheetViews>
  <sheetFormatPr defaultColWidth="9.140625" defaultRowHeight="12.75"/>
  <cols>
    <col min="1" max="1" width="27.8515625" style="83" customWidth="1"/>
    <col min="2" max="2" width="8.140625" style="83" customWidth="1"/>
    <col min="3" max="3" width="18.140625" style="83" customWidth="1"/>
    <col min="4" max="4" width="11.28125" style="83" bestFit="1" customWidth="1"/>
    <col min="5" max="5" width="18.28125" style="83" customWidth="1"/>
    <col min="6" max="6" width="13.00390625" style="83" customWidth="1"/>
    <col min="7" max="7" width="15.8515625" style="83" customWidth="1"/>
    <col min="8" max="8" width="17.00390625" style="83" customWidth="1"/>
    <col min="9" max="9" width="13.421875" style="83" customWidth="1"/>
    <col min="10" max="10" width="12.7109375" style="83" customWidth="1"/>
    <col min="11" max="11" width="11.28125" style="83" customWidth="1"/>
    <col min="12" max="12" width="12.00390625" style="83" customWidth="1"/>
    <col min="13" max="13" width="11.00390625" style="83" customWidth="1"/>
    <col min="14" max="14" width="10.57421875" style="83" bestFit="1" customWidth="1"/>
    <col min="15" max="16384" width="9.140625" style="83" customWidth="1"/>
  </cols>
  <sheetData>
    <row r="1" spans="1:14" ht="16.5">
      <c r="A1" s="270" t="s">
        <v>20</v>
      </c>
      <c r="B1" s="274"/>
      <c r="C1" s="274"/>
      <c r="D1" s="274"/>
      <c r="E1" s="274"/>
      <c r="F1" s="274"/>
      <c r="G1" s="274"/>
      <c r="H1" s="274"/>
      <c r="I1" s="274"/>
      <c r="J1" s="274"/>
      <c r="K1" s="274"/>
      <c r="L1" s="274"/>
      <c r="M1" s="274"/>
      <c r="N1" s="274"/>
    </row>
    <row r="2" spans="1:14" ht="16.5">
      <c r="A2" s="270" t="s">
        <v>29</v>
      </c>
      <c r="B2" s="271"/>
      <c r="C2" s="271"/>
      <c r="D2" s="271"/>
      <c r="E2" s="271"/>
      <c r="F2" s="271"/>
      <c r="G2" s="271"/>
      <c r="H2" s="271"/>
      <c r="I2" s="271"/>
      <c r="J2" s="271"/>
      <c r="K2" s="271"/>
      <c r="L2" s="271"/>
      <c r="M2" s="271"/>
      <c r="N2" s="271"/>
    </row>
    <row r="3" spans="1:14" ht="16.5">
      <c r="A3" s="270" t="s">
        <v>153</v>
      </c>
      <c r="B3" s="274"/>
      <c r="C3" s="274"/>
      <c r="D3" s="274"/>
      <c r="E3" s="274"/>
      <c r="F3" s="274"/>
      <c r="G3" s="274"/>
      <c r="H3" s="274"/>
      <c r="I3" s="274"/>
      <c r="J3" s="274"/>
      <c r="K3" s="274"/>
      <c r="L3" s="274"/>
      <c r="M3" s="274"/>
      <c r="N3" s="274"/>
    </row>
    <row r="4" spans="1:14" ht="16.5">
      <c r="A4" s="270" t="s">
        <v>88</v>
      </c>
      <c r="B4" s="274"/>
      <c r="C4" s="274"/>
      <c r="D4" s="274"/>
      <c r="E4" s="274"/>
      <c r="F4" s="274"/>
      <c r="G4" s="274"/>
      <c r="H4" s="274"/>
      <c r="I4" s="274"/>
      <c r="J4" s="274"/>
      <c r="K4" s="274"/>
      <c r="L4" s="274"/>
      <c r="M4" s="274"/>
      <c r="N4" s="274"/>
    </row>
    <row r="5" spans="1:14" ht="16.5" thickBot="1">
      <c r="A5" s="91"/>
      <c r="B5" s="91"/>
      <c r="C5" s="109"/>
      <c r="D5" s="91"/>
      <c r="E5" s="91"/>
      <c r="F5" s="91"/>
      <c r="G5" s="91"/>
      <c r="H5" s="91"/>
      <c r="I5" s="91"/>
      <c r="J5" s="91"/>
      <c r="K5" s="91"/>
      <c r="L5" s="110"/>
      <c r="M5" s="110"/>
      <c r="N5" s="110"/>
    </row>
    <row r="6" spans="1:14" ht="16.5" thickTop="1">
      <c r="A6" s="111"/>
      <c r="B6" s="112"/>
      <c r="C6" s="113" t="s">
        <v>21</v>
      </c>
      <c r="D6" s="114"/>
      <c r="E6" s="112"/>
      <c r="F6" s="114" t="s">
        <v>22</v>
      </c>
      <c r="G6" s="114"/>
      <c r="H6" s="112"/>
      <c r="I6" s="114" t="s">
        <v>23</v>
      </c>
      <c r="J6" s="114"/>
      <c r="K6" s="114"/>
      <c r="L6" s="114"/>
      <c r="M6" s="114"/>
      <c r="N6" s="115"/>
    </row>
    <row r="7" spans="1:14" ht="16.5" thickBot="1">
      <c r="A7" s="116"/>
      <c r="B7" s="92"/>
      <c r="C7" s="12" t="s">
        <v>24</v>
      </c>
      <c r="D7" s="110"/>
      <c r="E7" s="92"/>
      <c r="F7" s="110" t="s">
        <v>25</v>
      </c>
      <c r="G7" s="110"/>
      <c r="H7" s="92"/>
      <c r="I7" s="94"/>
      <c r="J7" s="94" t="s">
        <v>26</v>
      </c>
      <c r="K7" s="94"/>
      <c r="L7" s="94"/>
      <c r="M7" s="94"/>
      <c r="N7" s="117"/>
    </row>
    <row r="8" spans="1:14" ht="16.5">
      <c r="A8" s="118" t="s">
        <v>27</v>
      </c>
      <c r="B8" s="92"/>
      <c r="C8" s="12"/>
      <c r="D8" s="110"/>
      <c r="E8" s="92"/>
      <c r="F8" s="110"/>
      <c r="G8" s="110"/>
      <c r="H8" s="92"/>
      <c r="I8" s="91"/>
      <c r="J8" s="91"/>
      <c r="K8" s="91"/>
      <c r="L8" s="91"/>
      <c r="M8" s="91"/>
      <c r="N8" s="119"/>
    </row>
    <row r="9" spans="1:14" ht="16.5">
      <c r="A9" s="118" t="s">
        <v>28</v>
      </c>
      <c r="B9" s="92"/>
      <c r="C9" s="12" t="s">
        <v>29</v>
      </c>
      <c r="D9" s="110"/>
      <c r="E9" s="92"/>
      <c r="F9" s="12" t="s">
        <v>140</v>
      </c>
      <c r="G9" s="110"/>
      <c r="H9" s="92"/>
      <c r="I9" s="110" t="s">
        <v>30</v>
      </c>
      <c r="J9" s="272">
        <v>38384</v>
      </c>
      <c r="K9" s="273"/>
      <c r="L9" s="91"/>
      <c r="M9" s="91"/>
      <c r="N9" s="119"/>
    </row>
    <row r="10" spans="1:14" ht="16.5" thickBot="1">
      <c r="A10" s="116"/>
      <c r="B10" s="92"/>
      <c r="C10" s="120" t="s">
        <v>138</v>
      </c>
      <c r="D10" s="94"/>
      <c r="E10" s="95"/>
      <c r="F10" s="94" t="s">
        <v>141</v>
      </c>
      <c r="G10" s="94"/>
      <c r="H10" s="95"/>
      <c r="I10" s="94"/>
      <c r="J10" s="94"/>
      <c r="K10" s="94"/>
      <c r="L10" s="94"/>
      <c r="M10" s="94"/>
      <c r="N10" s="117"/>
    </row>
    <row r="11" spans="1:14" ht="16.5" thickBot="1">
      <c r="A11" s="121"/>
      <c r="B11" s="95"/>
      <c r="C11" s="122"/>
      <c r="D11" s="120" t="s">
        <v>56</v>
      </c>
      <c r="E11" s="95"/>
      <c r="F11" s="94"/>
      <c r="G11" s="120" t="s">
        <v>60</v>
      </c>
      <c r="H11" s="95"/>
      <c r="I11" s="94"/>
      <c r="J11" s="120" t="s">
        <v>65</v>
      </c>
      <c r="K11" s="95"/>
      <c r="L11" s="94"/>
      <c r="M11" s="120" t="s">
        <v>66</v>
      </c>
      <c r="N11" s="123"/>
    </row>
    <row r="12" spans="1:14" ht="48" thickBot="1">
      <c r="A12" s="124" t="s">
        <v>33</v>
      </c>
      <c r="B12" s="125" t="s">
        <v>34</v>
      </c>
      <c r="C12" s="126" t="s">
        <v>35</v>
      </c>
      <c r="D12" s="125" t="s">
        <v>36</v>
      </c>
      <c r="E12" s="125" t="s">
        <v>37</v>
      </c>
      <c r="F12" s="126" t="s">
        <v>35</v>
      </c>
      <c r="G12" s="125" t="s">
        <v>36</v>
      </c>
      <c r="H12" s="125" t="s">
        <v>37</v>
      </c>
      <c r="I12" s="126" t="s">
        <v>35</v>
      </c>
      <c r="J12" s="125" t="s">
        <v>36</v>
      </c>
      <c r="K12" s="125" t="s">
        <v>37</v>
      </c>
      <c r="L12" s="126" t="s">
        <v>35</v>
      </c>
      <c r="M12" s="125" t="s">
        <v>36</v>
      </c>
      <c r="N12" s="127" t="s">
        <v>37</v>
      </c>
    </row>
    <row r="13" spans="1:14" ht="15.75">
      <c r="A13" s="128"/>
      <c r="B13" s="129"/>
      <c r="C13" s="130"/>
      <c r="D13" s="129"/>
      <c r="E13" s="129"/>
      <c r="F13" s="130"/>
      <c r="G13" s="129"/>
      <c r="H13" s="129"/>
      <c r="I13" s="130"/>
      <c r="J13" s="129"/>
      <c r="K13" s="129"/>
      <c r="L13" s="130"/>
      <c r="M13" s="129"/>
      <c r="N13" s="131"/>
    </row>
    <row r="14" spans="1:14" ht="15.75">
      <c r="A14" s="132" t="s">
        <v>74</v>
      </c>
      <c r="B14" s="92"/>
      <c r="C14" s="130">
        <v>20</v>
      </c>
      <c r="D14" s="133">
        <v>0.0291</v>
      </c>
      <c r="E14" s="134">
        <v>0.582</v>
      </c>
      <c r="F14" s="130">
        <v>20</v>
      </c>
      <c r="G14" s="133">
        <f>H14/F14</f>
        <v>0.029099999999999997</v>
      </c>
      <c r="H14" s="134">
        <v>0.582</v>
      </c>
      <c r="I14" s="130">
        <v>20</v>
      </c>
      <c r="J14" s="219">
        <f>K14/I14</f>
        <v>0.0299</v>
      </c>
      <c r="K14" s="134">
        <v>0.598</v>
      </c>
      <c r="L14" s="130">
        <v>20</v>
      </c>
      <c r="M14" s="219">
        <f>SUM(N14/L14)</f>
        <v>0.03</v>
      </c>
      <c r="N14" s="134">
        <v>0.6</v>
      </c>
    </row>
    <row r="15" spans="1:14" ht="15.75">
      <c r="A15" s="128" t="s">
        <v>4</v>
      </c>
      <c r="B15" s="92"/>
      <c r="C15" s="130"/>
      <c r="D15" s="130"/>
      <c r="E15" s="135"/>
      <c r="F15" s="130"/>
      <c r="G15" s="130"/>
      <c r="H15" s="136"/>
      <c r="I15" s="130"/>
      <c r="J15" s="133"/>
      <c r="K15" s="134"/>
      <c r="L15" s="130"/>
      <c r="M15" s="133"/>
      <c r="N15" s="137"/>
    </row>
    <row r="16" spans="1:14" ht="15.75">
      <c r="A16" s="132"/>
      <c r="B16" s="92"/>
      <c r="C16" s="130"/>
      <c r="D16" s="130"/>
      <c r="E16" s="135"/>
      <c r="F16" s="130"/>
      <c r="G16" s="130"/>
      <c r="H16" s="136"/>
      <c r="I16" s="130"/>
      <c r="J16" s="133"/>
      <c r="K16" s="134"/>
      <c r="L16" s="130"/>
      <c r="M16" s="133"/>
      <c r="N16" s="137"/>
    </row>
    <row r="17" spans="1:14" ht="15.75">
      <c r="A17" s="132"/>
      <c r="B17" s="92"/>
      <c r="C17" s="130"/>
      <c r="D17" s="130"/>
      <c r="E17" s="135"/>
      <c r="F17" s="130"/>
      <c r="G17" s="130"/>
      <c r="H17" s="136"/>
      <c r="I17" s="130"/>
      <c r="J17" s="133"/>
      <c r="K17" s="138"/>
      <c r="L17" s="130"/>
      <c r="M17" s="133"/>
      <c r="N17" s="137"/>
    </row>
    <row r="18" spans="1:14" ht="15.75">
      <c r="A18" s="139"/>
      <c r="B18" s="92"/>
      <c r="C18" s="130"/>
      <c r="D18" s="130"/>
      <c r="E18" s="130"/>
      <c r="F18" s="130"/>
      <c r="G18" s="130"/>
      <c r="H18" s="140"/>
      <c r="I18" s="130"/>
      <c r="J18" s="133"/>
      <c r="K18" s="138"/>
      <c r="L18" s="130"/>
      <c r="M18" s="133"/>
      <c r="N18" s="137"/>
    </row>
    <row r="19" spans="1:14" ht="15.75">
      <c r="A19" s="132"/>
      <c r="B19" s="92"/>
      <c r="C19" s="130"/>
      <c r="D19" s="130"/>
      <c r="E19" s="130"/>
      <c r="F19" s="130"/>
      <c r="G19" s="130"/>
      <c r="H19" s="130"/>
      <c r="I19" s="130"/>
      <c r="J19" s="130"/>
      <c r="K19" s="130"/>
      <c r="L19" s="130"/>
      <c r="M19" s="130"/>
      <c r="N19" s="141"/>
    </row>
    <row r="20" spans="1:14" ht="15.75">
      <c r="A20" s="132"/>
      <c r="B20" s="92"/>
      <c r="C20" s="130"/>
      <c r="D20" s="130"/>
      <c r="E20" s="134"/>
      <c r="F20" s="130"/>
      <c r="G20" s="130"/>
      <c r="H20" s="134"/>
      <c r="I20" s="130"/>
      <c r="J20" s="130"/>
      <c r="K20" s="134"/>
      <c r="L20" s="130"/>
      <c r="M20" s="130"/>
      <c r="N20" s="137"/>
    </row>
    <row r="21" spans="1:14" ht="15.75">
      <c r="A21" s="132" t="s">
        <v>38</v>
      </c>
      <c r="B21" s="92"/>
      <c r="C21" s="130">
        <v>20</v>
      </c>
      <c r="D21" s="130"/>
      <c r="E21" s="138">
        <v>0.582</v>
      </c>
      <c r="F21" s="130">
        <f>F14</f>
        <v>20</v>
      </c>
      <c r="G21" s="130"/>
      <c r="H21" s="138">
        <f>H14</f>
        <v>0.582</v>
      </c>
      <c r="I21" s="130">
        <f>I14</f>
        <v>20</v>
      </c>
      <c r="J21" s="130"/>
      <c r="K21" s="138">
        <f>K14</f>
        <v>0.598</v>
      </c>
      <c r="L21" s="130">
        <f>L14</f>
        <v>20</v>
      </c>
      <c r="M21" s="130"/>
      <c r="N21" s="134">
        <f>N14</f>
        <v>0.6</v>
      </c>
    </row>
    <row r="22" spans="1:14" ht="15.75">
      <c r="A22" s="132"/>
      <c r="B22" s="92"/>
      <c r="C22" s="130"/>
      <c r="D22" s="130"/>
      <c r="E22" s="130"/>
      <c r="F22" s="130"/>
      <c r="G22" s="130"/>
      <c r="H22" s="130"/>
      <c r="I22" s="130"/>
      <c r="J22" s="130"/>
      <c r="K22" s="130"/>
      <c r="L22" s="130"/>
      <c r="M22" s="130"/>
      <c r="N22" s="141"/>
    </row>
    <row r="23" spans="1:14" ht="15.75">
      <c r="A23" s="139" t="s">
        <v>39</v>
      </c>
      <c r="B23" s="92"/>
      <c r="C23" s="130"/>
      <c r="D23" s="130"/>
      <c r="E23" s="134"/>
      <c r="F23" s="130"/>
      <c r="G23" s="130"/>
      <c r="H23" s="134"/>
      <c r="I23" s="130"/>
      <c r="J23" s="130"/>
      <c r="K23" s="134"/>
      <c r="L23" s="130"/>
      <c r="M23" s="130"/>
      <c r="N23" s="137"/>
    </row>
    <row r="24" spans="1:14" ht="15.75">
      <c r="A24" s="132" t="s">
        <v>40</v>
      </c>
      <c r="B24" s="92"/>
      <c r="C24" s="130"/>
      <c r="D24" s="130"/>
      <c r="E24" s="130"/>
      <c r="F24" s="130"/>
      <c r="G24" s="130"/>
      <c r="H24" s="130"/>
      <c r="I24" s="130"/>
      <c r="J24" s="130"/>
      <c r="K24" s="135"/>
      <c r="L24" s="130"/>
      <c r="M24" s="130"/>
      <c r="N24" s="142"/>
    </row>
    <row r="25" spans="1:14" ht="15.75">
      <c r="A25" s="132"/>
      <c r="B25" s="92"/>
      <c r="C25" s="130"/>
      <c r="D25" s="130"/>
      <c r="E25" s="130"/>
      <c r="F25" s="130"/>
      <c r="G25" s="130"/>
      <c r="H25" s="130"/>
      <c r="I25" s="130"/>
      <c r="J25" s="130"/>
      <c r="K25" s="135"/>
      <c r="L25" s="130"/>
      <c r="M25" s="130"/>
      <c r="N25" s="142"/>
    </row>
    <row r="26" spans="1:14" ht="15.75">
      <c r="A26" s="143" t="s">
        <v>41</v>
      </c>
      <c r="B26" s="92"/>
      <c r="C26" s="130">
        <v>20</v>
      </c>
      <c r="D26" s="130"/>
      <c r="E26" s="138">
        <v>0.582</v>
      </c>
      <c r="F26" s="130">
        <f>F21</f>
        <v>20</v>
      </c>
      <c r="G26" s="130"/>
      <c r="H26" s="138">
        <f>H14</f>
        <v>0.582</v>
      </c>
      <c r="I26" s="130">
        <f>I21</f>
        <v>20</v>
      </c>
      <c r="J26" s="130"/>
      <c r="K26" s="138">
        <f>K14</f>
        <v>0.598</v>
      </c>
      <c r="L26" s="130">
        <f>L21</f>
        <v>20</v>
      </c>
      <c r="M26" s="130"/>
      <c r="N26" s="134">
        <f>N14</f>
        <v>0.6</v>
      </c>
    </row>
    <row r="27" spans="1:14" ht="15.75">
      <c r="A27" s="132" t="s">
        <v>42</v>
      </c>
      <c r="B27" s="92"/>
      <c r="C27" s="130"/>
      <c r="D27" s="130"/>
      <c r="E27" s="140"/>
      <c r="F27" s="130"/>
      <c r="G27" s="130"/>
      <c r="H27" s="140"/>
      <c r="I27" s="130"/>
      <c r="J27" s="130"/>
      <c r="K27" s="140"/>
      <c r="L27" s="130"/>
      <c r="M27" s="130"/>
      <c r="N27" s="141"/>
    </row>
    <row r="28" spans="1:14" ht="15.75">
      <c r="A28" s="132"/>
      <c r="B28" s="92"/>
      <c r="C28" s="130"/>
      <c r="D28" s="130"/>
      <c r="E28" s="140"/>
      <c r="F28" s="130"/>
      <c r="G28" s="130"/>
      <c r="H28" s="140"/>
      <c r="I28" s="130"/>
      <c r="J28" s="130"/>
      <c r="K28" s="140"/>
      <c r="L28" s="130"/>
      <c r="M28" s="130"/>
      <c r="N28" s="141"/>
    </row>
    <row r="29" spans="1:14" ht="15.75">
      <c r="A29" s="132" t="s">
        <v>75</v>
      </c>
      <c r="B29" s="92"/>
      <c r="C29" s="130">
        <v>20</v>
      </c>
      <c r="D29" s="130"/>
      <c r="E29" s="138">
        <v>0.582</v>
      </c>
      <c r="F29" s="130">
        <f>F21</f>
        <v>20</v>
      </c>
      <c r="G29" s="130"/>
      <c r="H29" s="138">
        <f>H14</f>
        <v>0.582</v>
      </c>
      <c r="I29" s="130">
        <f>I21</f>
        <v>20</v>
      </c>
      <c r="J29" s="130"/>
      <c r="K29" s="138">
        <f>K14</f>
        <v>0.598</v>
      </c>
      <c r="L29" s="130">
        <f>L21</f>
        <v>20</v>
      </c>
      <c r="M29" s="130"/>
      <c r="N29" s="134">
        <f>N14</f>
        <v>0.6</v>
      </c>
    </row>
    <row r="30" spans="1:14" ht="16.5" thickBot="1">
      <c r="A30" s="144"/>
      <c r="B30" s="145"/>
      <c r="C30" s="146"/>
      <c r="D30" s="145"/>
      <c r="E30" s="145"/>
      <c r="F30" s="145"/>
      <c r="G30" s="145"/>
      <c r="H30" s="145"/>
      <c r="I30" s="145"/>
      <c r="J30" s="145"/>
      <c r="K30" s="145"/>
      <c r="L30" s="145"/>
      <c r="M30" s="145"/>
      <c r="N30" s="147"/>
    </row>
    <row r="31" ht="15.75" thickTop="1"/>
  </sheetData>
  <mergeCells count="5">
    <mergeCell ref="J9:K9"/>
    <mergeCell ref="A1:N1"/>
    <mergeCell ref="A2:N2"/>
    <mergeCell ref="A3:N3"/>
    <mergeCell ref="A4:N4"/>
  </mergeCells>
  <printOptions/>
  <pageMargins left="0.75" right="0.75" top="1" bottom="1" header="0.5" footer="0.5"/>
  <pageSetup fitToHeight="1" fitToWidth="1" horizontalDpi="600" verticalDpi="600" orientation="landscape" scale="61" r:id="rId1"/>
  <headerFooter alignWithMargins="0">
    <oddFooter>&amp;CP-1 Shopping List - Item Number 19
Page 3 of 11&amp;RP5 - Budget Item Justification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0"/>
  <sheetViews>
    <sheetView workbookViewId="0" topLeftCell="A11">
      <selection activeCell="A14" sqref="A14:M14"/>
    </sheetView>
  </sheetViews>
  <sheetFormatPr defaultColWidth="9.140625" defaultRowHeight="12.75"/>
  <cols>
    <col min="1" max="1" width="26.7109375" style="28" customWidth="1"/>
    <col min="2" max="2" width="11.140625" style="28" customWidth="1"/>
    <col min="3" max="3" width="9.140625" style="28" customWidth="1"/>
    <col min="4" max="4" width="11.00390625" style="28" customWidth="1"/>
    <col min="5" max="7" width="9.140625" style="28" customWidth="1"/>
    <col min="8" max="8" width="11.00390625" style="28" customWidth="1"/>
    <col min="9" max="9" width="10.8515625" style="28" customWidth="1"/>
    <col min="10" max="10" width="9.57421875" style="28" customWidth="1"/>
    <col min="11" max="11" width="10.140625" style="28" customWidth="1"/>
    <col min="12" max="16384" width="9.140625" style="28" customWidth="1"/>
  </cols>
  <sheetData>
    <row r="1" spans="1:14" ht="13.5">
      <c r="A1" s="277" t="s">
        <v>20</v>
      </c>
      <c r="B1" s="278"/>
      <c r="C1" s="278"/>
      <c r="D1" s="278"/>
      <c r="E1" s="278"/>
      <c r="F1" s="278"/>
      <c r="G1" s="278"/>
      <c r="H1" s="278"/>
      <c r="I1" s="278"/>
      <c r="J1" s="278"/>
      <c r="K1" s="278"/>
      <c r="L1" s="31"/>
      <c r="M1" s="31"/>
      <c r="N1" s="31"/>
    </row>
    <row r="2" spans="1:14" ht="13.5">
      <c r="A2" s="277" t="s">
        <v>29</v>
      </c>
      <c r="B2" s="278"/>
      <c r="C2" s="278"/>
      <c r="D2" s="278"/>
      <c r="E2" s="278"/>
      <c r="F2" s="278"/>
      <c r="G2" s="278"/>
      <c r="H2" s="278"/>
      <c r="I2" s="278"/>
      <c r="J2" s="278"/>
      <c r="K2" s="278"/>
      <c r="L2" s="31"/>
      <c r="M2" s="31"/>
      <c r="N2" s="32"/>
    </row>
    <row r="3" spans="1:14" ht="13.5">
      <c r="A3" s="277" t="s">
        <v>153</v>
      </c>
      <c r="B3" s="279"/>
      <c r="C3" s="279"/>
      <c r="D3" s="279"/>
      <c r="E3" s="279"/>
      <c r="F3" s="279"/>
      <c r="G3" s="279"/>
      <c r="H3" s="279"/>
      <c r="I3" s="279"/>
      <c r="J3" s="279"/>
      <c r="K3" s="279"/>
      <c r="L3" s="32"/>
      <c r="M3" s="32"/>
      <c r="N3" s="32"/>
    </row>
    <row r="4" spans="1:14" ht="13.5">
      <c r="A4" s="280" t="s">
        <v>87</v>
      </c>
      <c r="B4" s="279"/>
      <c r="C4" s="279"/>
      <c r="D4" s="279"/>
      <c r="E4" s="279"/>
      <c r="F4" s="279"/>
      <c r="G4" s="279"/>
      <c r="H4" s="279"/>
      <c r="I4" s="279"/>
      <c r="J4" s="279"/>
      <c r="K4" s="279"/>
      <c r="L4" s="32"/>
      <c r="M4" s="32"/>
      <c r="N4" s="32"/>
    </row>
    <row r="5" spans="1:11" ht="14.25" thickBot="1">
      <c r="A5" s="34"/>
      <c r="B5" s="34"/>
      <c r="C5" s="34"/>
      <c r="D5" s="34"/>
      <c r="E5" s="34"/>
      <c r="F5" s="34"/>
      <c r="G5" s="34"/>
      <c r="H5" s="34"/>
      <c r="I5" s="34"/>
      <c r="J5" s="34"/>
      <c r="K5" s="34"/>
    </row>
    <row r="6" spans="1:11" ht="14.25" thickTop="1">
      <c r="A6" s="35" t="s">
        <v>43</v>
      </c>
      <c r="B6" s="36"/>
      <c r="C6" s="36"/>
      <c r="D6" s="36"/>
      <c r="E6" s="36"/>
      <c r="F6" s="36"/>
      <c r="G6" s="36"/>
      <c r="H6" s="37"/>
      <c r="I6" s="36" t="s">
        <v>44</v>
      </c>
      <c r="J6" s="36"/>
      <c r="K6" s="38"/>
    </row>
    <row r="7" spans="1:11" ht="13.5">
      <c r="A7" s="39"/>
      <c r="B7" s="40"/>
      <c r="C7" s="41"/>
      <c r="D7" s="41"/>
      <c r="E7" s="41"/>
      <c r="F7" s="41"/>
      <c r="G7" s="41"/>
      <c r="H7" s="25"/>
      <c r="I7" s="41"/>
      <c r="J7" s="41"/>
      <c r="K7" s="42"/>
    </row>
    <row r="8" spans="1:11" ht="14.25" thickBot="1">
      <c r="A8" s="43"/>
      <c r="B8" s="44"/>
      <c r="C8" s="44"/>
      <c r="D8" s="44"/>
      <c r="E8" s="44"/>
      <c r="F8" s="44"/>
      <c r="G8" s="44"/>
      <c r="H8" s="45"/>
      <c r="I8" s="44"/>
      <c r="J8" s="275">
        <v>38384</v>
      </c>
      <c r="K8" s="276"/>
    </row>
    <row r="9" spans="1:11" ht="13.5">
      <c r="A9" s="39" t="s">
        <v>45</v>
      </c>
      <c r="B9" s="34"/>
      <c r="C9" s="34"/>
      <c r="D9" s="34" t="s">
        <v>29</v>
      </c>
      <c r="E9" s="34"/>
      <c r="F9" s="34"/>
      <c r="G9" s="25"/>
      <c r="H9" s="34" t="s">
        <v>46</v>
      </c>
      <c r="I9" s="34"/>
      <c r="J9" s="34"/>
      <c r="K9" s="42"/>
    </row>
    <row r="10" spans="1:11" ht="14.25" thickBot="1">
      <c r="A10" s="43"/>
      <c r="B10" s="44"/>
      <c r="C10" s="44"/>
      <c r="D10" s="46" t="s">
        <v>142</v>
      </c>
      <c r="E10" s="44"/>
      <c r="F10" s="44"/>
      <c r="G10" s="45"/>
      <c r="H10" s="44" t="s">
        <v>9</v>
      </c>
      <c r="I10" s="44"/>
      <c r="J10" s="44"/>
      <c r="K10" s="47"/>
    </row>
    <row r="11" spans="1:11" ht="49.5" thickBot="1">
      <c r="A11" s="48" t="s">
        <v>47</v>
      </c>
      <c r="B11" s="49" t="s">
        <v>48</v>
      </c>
      <c r="C11" s="49" t="s">
        <v>49</v>
      </c>
      <c r="D11" s="49" t="s">
        <v>50</v>
      </c>
      <c r="E11" s="49" t="s">
        <v>51</v>
      </c>
      <c r="F11" s="49" t="s">
        <v>52</v>
      </c>
      <c r="G11" s="49" t="s">
        <v>35</v>
      </c>
      <c r="H11" s="49" t="s">
        <v>36</v>
      </c>
      <c r="I11" s="49" t="s">
        <v>53</v>
      </c>
      <c r="J11" s="49" t="s">
        <v>54</v>
      </c>
      <c r="K11" s="50" t="s">
        <v>55</v>
      </c>
    </row>
    <row r="12" spans="1:11" ht="13.5">
      <c r="A12" s="29"/>
      <c r="B12" s="25"/>
      <c r="C12" s="25"/>
      <c r="D12" s="25"/>
      <c r="E12" s="25"/>
      <c r="F12" s="25"/>
      <c r="G12" s="25"/>
      <c r="H12" s="25"/>
      <c r="I12" s="25"/>
      <c r="J12" s="25"/>
      <c r="K12" s="42"/>
    </row>
    <row r="13" spans="1:11" ht="13.5">
      <c r="A13" s="51" t="s">
        <v>56</v>
      </c>
      <c r="B13" s="24"/>
      <c r="C13" s="24"/>
      <c r="D13" s="24"/>
      <c r="E13" s="26"/>
      <c r="F13" s="24"/>
      <c r="G13" s="24"/>
      <c r="H13" s="27"/>
      <c r="I13" s="24"/>
      <c r="J13" s="24"/>
      <c r="K13" s="42"/>
    </row>
    <row r="14" spans="1:11" ht="24.75">
      <c r="A14" s="51" t="s">
        <v>5</v>
      </c>
      <c r="B14" s="24" t="s">
        <v>26</v>
      </c>
      <c r="C14" s="25" t="s">
        <v>26</v>
      </c>
      <c r="D14" s="24" t="s">
        <v>77</v>
      </c>
      <c r="E14" s="26">
        <v>38231</v>
      </c>
      <c r="F14" s="26">
        <v>38412</v>
      </c>
      <c r="G14" s="24">
        <v>20</v>
      </c>
      <c r="H14" s="52">
        <f>'[2]P-5 PCMV'!D14</f>
        <v>0.0291</v>
      </c>
      <c r="I14" s="24" t="s">
        <v>78</v>
      </c>
      <c r="J14" s="24" t="s">
        <v>17</v>
      </c>
      <c r="K14" s="42"/>
    </row>
    <row r="15" spans="1:11" ht="13.5">
      <c r="A15" s="51"/>
      <c r="B15" s="24"/>
      <c r="C15" s="24"/>
      <c r="D15" s="24"/>
      <c r="E15" s="26"/>
      <c r="F15" s="24"/>
      <c r="G15" s="24"/>
      <c r="H15" s="27"/>
      <c r="I15" s="24"/>
      <c r="J15" s="25"/>
      <c r="K15" s="42"/>
    </row>
    <row r="16" spans="1:11" ht="13.5">
      <c r="A16" s="51" t="s">
        <v>60</v>
      </c>
      <c r="B16" s="24"/>
      <c r="C16" s="24"/>
      <c r="D16" s="24"/>
      <c r="E16" s="26"/>
      <c r="F16" s="24"/>
      <c r="G16" s="24"/>
      <c r="H16" s="27"/>
      <c r="I16" s="24"/>
      <c r="J16" s="24"/>
      <c r="K16" s="42"/>
    </row>
    <row r="17" spans="1:11" ht="24.75">
      <c r="A17" s="51" t="s">
        <v>5</v>
      </c>
      <c r="B17" s="24" t="s">
        <v>26</v>
      </c>
      <c r="C17" s="25" t="s">
        <v>26</v>
      </c>
      <c r="D17" s="24" t="s">
        <v>77</v>
      </c>
      <c r="E17" s="26">
        <v>38596</v>
      </c>
      <c r="F17" s="26">
        <v>38777</v>
      </c>
      <c r="G17" s="24">
        <v>20</v>
      </c>
      <c r="H17" s="52">
        <f>'[2]P-5 PCMV'!G14</f>
        <v>0.029099999999999997</v>
      </c>
      <c r="I17" s="24" t="s">
        <v>78</v>
      </c>
      <c r="J17" s="24" t="s">
        <v>17</v>
      </c>
      <c r="K17" s="42"/>
    </row>
    <row r="18" spans="1:11" ht="13.5">
      <c r="A18" s="51"/>
      <c r="B18" s="24"/>
      <c r="C18" s="24"/>
      <c r="D18" s="24"/>
      <c r="E18" s="26"/>
      <c r="F18" s="24"/>
      <c r="G18" s="24"/>
      <c r="H18" s="27"/>
      <c r="I18" s="24"/>
      <c r="J18" s="24"/>
      <c r="K18" s="42"/>
    </row>
    <row r="19" spans="1:11" ht="13.5">
      <c r="A19" s="51" t="s">
        <v>65</v>
      </c>
      <c r="B19" s="24"/>
      <c r="C19" s="24"/>
      <c r="D19" s="24"/>
      <c r="E19" s="26"/>
      <c r="F19" s="24"/>
      <c r="G19" s="24"/>
      <c r="H19" s="27"/>
      <c r="I19" s="24"/>
      <c r="J19" s="24"/>
      <c r="K19" s="42"/>
    </row>
    <row r="20" spans="1:11" ht="24.75">
      <c r="A20" s="51" t="s">
        <v>5</v>
      </c>
      <c r="B20" s="24" t="s">
        <v>26</v>
      </c>
      <c r="C20" s="25" t="s">
        <v>26</v>
      </c>
      <c r="D20" s="24" t="s">
        <v>77</v>
      </c>
      <c r="E20" s="26">
        <v>38961</v>
      </c>
      <c r="F20" s="26">
        <v>39142</v>
      </c>
      <c r="G20" s="24">
        <v>20</v>
      </c>
      <c r="H20" s="220">
        <f>'[2]P-5 PCMV'!J14</f>
        <v>0.0299</v>
      </c>
      <c r="I20" s="24" t="s">
        <v>78</v>
      </c>
      <c r="J20" s="24" t="s">
        <v>17</v>
      </c>
      <c r="K20" s="42"/>
    </row>
    <row r="21" spans="1:11" ht="13.5">
      <c r="A21" s="51"/>
      <c r="B21" s="24"/>
      <c r="C21" s="24"/>
      <c r="D21" s="24"/>
      <c r="E21" s="26"/>
      <c r="F21" s="24"/>
      <c r="G21" s="24"/>
      <c r="H21" s="27"/>
      <c r="I21" s="24"/>
      <c r="J21" s="25"/>
      <c r="K21" s="42"/>
    </row>
    <row r="22" spans="1:11" ht="13.5">
      <c r="A22" s="51" t="s">
        <v>66</v>
      </c>
      <c r="B22" s="24"/>
      <c r="C22" s="24"/>
      <c r="D22" s="24"/>
      <c r="E22" s="26"/>
      <c r="F22" s="24"/>
      <c r="G22" s="24"/>
      <c r="H22" s="27"/>
      <c r="I22" s="24"/>
      <c r="J22" s="24"/>
      <c r="K22" s="42"/>
    </row>
    <row r="23" spans="1:11" ht="24.75">
      <c r="A23" s="51" t="s">
        <v>5</v>
      </c>
      <c r="B23" s="24" t="s">
        <v>26</v>
      </c>
      <c r="C23" s="25" t="s">
        <v>26</v>
      </c>
      <c r="D23" s="24" t="s">
        <v>77</v>
      </c>
      <c r="E23" s="26">
        <v>39326</v>
      </c>
      <c r="F23" s="26">
        <v>39508</v>
      </c>
      <c r="G23" s="24">
        <v>20</v>
      </c>
      <c r="H23" s="220">
        <f>'[2]P-5 PCMV'!M14</f>
        <v>0.03</v>
      </c>
      <c r="I23" s="24" t="s">
        <v>78</v>
      </c>
      <c r="J23" s="24" t="s">
        <v>17</v>
      </c>
      <c r="K23" s="42"/>
    </row>
    <row r="24" spans="1:11" ht="14.25" thickBot="1">
      <c r="A24" s="48"/>
      <c r="B24" s="45"/>
      <c r="C24" s="45"/>
      <c r="D24" s="45"/>
      <c r="E24" s="45"/>
      <c r="F24" s="45"/>
      <c r="G24" s="45"/>
      <c r="H24" s="45"/>
      <c r="I24" s="45"/>
      <c r="J24" s="45"/>
      <c r="K24" s="47"/>
    </row>
    <row r="30" ht="13.5">
      <c r="A30" s="53"/>
    </row>
  </sheetData>
  <mergeCells count="5">
    <mergeCell ref="J8:K8"/>
    <mergeCell ref="A1:K1"/>
    <mergeCell ref="A2:K2"/>
    <mergeCell ref="A3:K3"/>
    <mergeCell ref="A4:K4"/>
  </mergeCells>
  <printOptions/>
  <pageMargins left="0.75" right="0.75" top="1" bottom="1" header="0.5" footer="0.5"/>
  <pageSetup fitToHeight="1" fitToWidth="1" horizontalDpi="600" verticalDpi="600" orientation="landscape" scale="96" r:id="rId1"/>
  <headerFooter alignWithMargins="0">
    <oddFooter>&amp;CP-1 Shopping List - Item Number 19
Page 4 of 11
&amp;RP5a - Procurement History and Planning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workbookViewId="0" topLeftCell="B1">
      <selection activeCell="G19" sqref="G19"/>
    </sheetView>
  </sheetViews>
  <sheetFormatPr defaultColWidth="9.140625" defaultRowHeight="12.75"/>
  <cols>
    <col min="1" max="2" width="9.140625" style="1" customWidth="1"/>
    <col min="3" max="3" width="27.00390625" style="1" customWidth="1"/>
    <col min="4" max="4" width="10.8515625" style="1" customWidth="1"/>
    <col min="5" max="6" width="9.140625" style="1" customWidth="1"/>
    <col min="7" max="7" width="10.421875" style="1" customWidth="1"/>
    <col min="8" max="16384" width="9.140625" style="1" customWidth="1"/>
  </cols>
  <sheetData>
    <row r="1" spans="1:13" ht="13.5">
      <c r="A1" s="249" t="s">
        <v>20</v>
      </c>
      <c r="B1" s="250"/>
      <c r="C1" s="250"/>
      <c r="D1" s="250"/>
      <c r="E1" s="250"/>
      <c r="F1" s="250"/>
      <c r="G1" s="250"/>
      <c r="H1" s="250"/>
      <c r="I1" s="250"/>
      <c r="J1" s="250"/>
      <c r="K1" s="250"/>
      <c r="L1" s="11"/>
      <c r="M1" s="11"/>
    </row>
    <row r="2" spans="1:13" ht="13.5">
      <c r="A2" s="249" t="s">
        <v>29</v>
      </c>
      <c r="B2" s="250"/>
      <c r="C2" s="250"/>
      <c r="D2" s="250"/>
      <c r="E2" s="250"/>
      <c r="F2" s="250"/>
      <c r="G2" s="250"/>
      <c r="H2" s="250"/>
      <c r="I2" s="250"/>
      <c r="J2" s="250"/>
      <c r="K2" s="250"/>
      <c r="L2" s="11"/>
      <c r="M2" s="11"/>
    </row>
    <row r="3" spans="1:13" ht="13.5">
      <c r="A3" s="249" t="s">
        <v>153</v>
      </c>
      <c r="B3" s="250"/>
      <c r="C3" s="250"/>
      <c r="D3" s="250"/>
      <c r="E3" s="250"/>
      <c r="F3" s="250"/>
      <c r="G3" s="250"/>
      <c r="H3" s="250"/>
      <c r="I3" s="250"/>
      <c r="J3" s="250"/>
      <c r="K3" s="250"/>
      <c r="L3" s="11"/>
      <c r="M3" s="11"/>
    </row>
    <row r="4" spans="1:13" ht="13.5">
      <c r="A4" s="249" t="s">
        <v>91</v>
      </c>
      <c r="B4" s="250"/>
      <c r="C4" s="250"/>
      <c r="D4" s="250"/>
      <c r="E4" s="250"/>
      <c r="F4" s="250"/>
      <c r="G4" s="250"/>
      <c r="H4" s="250"/>
      <c r="I4" s="250"/>
      <c r="J4" s="250"/>
      <c r="K4" s="250"/>
      <c r="L4" s="11"/>
      <c r="M4" s="11"/>
    </row>
    <row r="5" ht="14.25" thickBot="1"/>
    <row r="6" spans="1:11" ht="13.5">
      <c r="A6" s="6"/>
      <c r="B6" s="7"/>
      <c r="C6" s="7"/>
      <c r="D6" s="7"/>
      <c r="E6" s="7"/>
      <c r="F6" s="7"/>
      <c r="G6" s="7"/>
      <c r="H6" s="8"/>
      <c r="I6" s="33" t="s">
        <v>92</v>
      </c>
      <c r="J6" s="7"/>
      <c r="K6" s="8"/>
    </row>
    <row r="7" spans="1:11" ht="13.5">
      <c r="A7" s="10"/>
      <c r="B7" s="54" t="s">
        <v>93</v>
      </c>
      <c r="C7" s="2"/>
      <c r="D7" s="2"/>
      <c r="E7" s="2"/>
      <c r="F7" s="2"/>
      <c r="G7" s="2"/>
      <c r="H7" s="3"/>
      <c r="I7" s="2"/>
      <c r="J7" s="2"/>
      <c r="K7" s="3"/>
    </row>
    <row r="8" spans="1:11" ht="14.25" thickBot="1">
      <c r="A8" s="9"/>
      <c r="B8" s="4"/>
      <c r="C8" s="4"/>
      <c r="D8" s="4"/>
      <c r="E8" s="4"/>
      <c r="F8" s="4"/>
      <c r="G8" s="4"/>
      <c r="H8" s="5"/>
      <c r="I8" s="4"/>
      <c r="J8" s="281">
        <v>38384</v>
      </c>
      <c r="K8" s="282"/>
    </row>
    <row r="9" spans="1:11" ht="13.5">
      <c r="A9" s="81" t="s">
        <v>94</v>
      </c>
      <c r="B9" s="2"/>
      <c r="C9" s="2"/>
      <c r="D9" s="81" t="s">
        <v>95</v>
      </c>
      <c r="E9" s="2"/>
      <c r="F9" s="2"/>
      <c r="G9" s="3"/>
      <c r="H9" s="54" t="s">
        <v>96</v>
      </c>
      <c r="I9" s="2"/>
      <c r="J9" s="2"/>
      <c r="K9" s="3"/>
    </row>
    <row r="10" spans="1:11" ht="14.25" thickBot="1">
      <c r="A10" s="9" t="s">
        <v>97</v>
      </c>
      <c r="B10" s="4"/>
      <c r="C10" s="4"/>
      <c r="D10" s="148"/>
      <c r="E10" s="4"/>
      <c r="F10" s="4" t="s">
        <v>98</v>
      </c>
      <c r="G10" s="5"/>
      <c r="H10" s="4"/>
      <c r="I10" s="4"/>
      <c r="J10" s="4" t="s">
        <v>98</v>
      </c>
      <c r="K10" s="5"/>
    </row>
    <row r="11" spans="1:11" ht="14.25" thickBot="1">
      <c r="A11" s="149"/>
      <c r="B11" s="150"/>
      <c r="C11" s="151"/>
      <c r="D11" s="152" t="s">
        <v>56</v>
      </c>
      <c r="E11" s="152" t="s">
        <v>60</v>
      </c>
      <c r="F11" s="152" t="s">
        <v>65</v>
      </c>
      <c r="G11" s="152" t="s">
        <v>66</v>
      </c>
      <c r="H11" s="152" t="s">
        <v>89</v>
      </c>
      <c r="I11" s="152" t="s">
        <v>90</v>
      </c>
      <c r="J11" s="152" t="s">
        <v>118</v>
      </c>
      <c r="K11" s="152" t="s">
        <v>119</v>
      </c>
    </row>
    <row r="12" spans="1:11" ht="13.5">
      <c r="A12" s="10" t="s">
        <v>99</v>
      </c>
      <c r="B12" s="2"/>
      <c r="C12" s="3"/>
      <c r="D12" s="153">
        <v>20</v>
      </c>
      <c r="E12" s="153">
        <v>20</v>
      </c>
      <c r="F12" s="154">
        <v>20</v>
      </c>
      <c r="G12" s="155">
        <v>20</v>
      </c>
      <c r="H12" s="156">
        <v>20</v>
      </c>
      <c r="I12" s="153">
        <v>20</v>
      </c>
      <c r="J12" s="153">
        <v>20</v>
      </c>
      <c r="K12" s="156">
        <v>20</v>
      </c>
    </row>
    <row r="13" spans="1:11" ht="13.5">
      <c r="A13" s="10" t="s">
        <v>36</v>
      </c>
      <c r="B13" s="2"/>
      <c r="C13" s="3"/>
      <c r="D13" s="157">
        <f>D14/D12</f>
        <v>29.1</v>
      </c>
      <c r="E13" s="157">
        <f aca="true" t="shared" si="0" ref="E13:J13">E14/E12</f>
        <v>29.1</v>
      </c>
      <c r="F13" s="157">
        <v>29.5</v>
      </c>
      <c r="G13" s="157">
        <v>30</v>
      </c>
      <c r="H13" s="157">
        <f t="shared" si="0"/>
        <v>30.1</v>
      </c>
      <c r="I13" s="157">
        <f t="shared" si="0"/>
        <v>30.2</v>
      </c>
      <c r="J13" s="157">
        <f t="shared" si="0"/>
        <v>30.85</v>
      </c>
      <c r="K13" s="157">
        <v>31.5</v>
      </c>
    </row>
    <row r="14" spans="1:11" ht="13.5">
      <c r="A14" s="10" t="s">
        <v>37</v>
      </c>
      <c r="B14" s="2"/>
      <c r="C14" s="3"/>
      <c r="D14" s="153">
        <v>582</v>
      </c>
      <c r="E14" s="153">
        <v>582</v>
      </c>
      <c r="F14" s="154">
        <v>0.598</v>
      </c>
      <c r="G14" s="222">
        <v>0.6</v>
      </c>
      <c r="H14" s="158">
        <v>602</v>
      </c>
      <c r="I14" s="153">
        <v>604</v>
      </c>
      <c r="J14" s="158">
        <v>617</v>
      </c>
      <c r="K14" s="224">
        <v>0.63</v>
      </c>
    </row>
    <row r="15" spans="1:11" ht="13.5">
      <c r="A15" s="81" t="s">
        <v>100</v>
      </c>
      <c r="B15" s="2"/>
      <c r="C15" s="3"/>
      <c r="D15" s="159"/>
      <c r="E15" s="159"/>
      <c r="F15" s="160"/>
      <c r="G15" s="223"/>
      <c r="H15" s="223"/>
      <c r="I15" s="223"/>
      <c r="J15" s="223"/>
      <c r="K15" s="225"/>
    </row>
    <row r="16" spans="1:11" ht="13.5">
      <c r="A16" s="10" t="s">
        <v>101</v>
      </c>
      <c r="B16" s="2"/>
      <c r="C16" s="3"/>
      <c r="D16" s="153">
        <v>75</v>
      </c>
      <c r="E16" s="153">
        <v>79</v>
      </c>
      <c r="F16" s="153">
        <v>79</v>
      </c>
      <c r="G16" s="153">
        <v>79</v>
      </c>
      <c r="H16" s="153">
        <v>79</v>
      </c>
      <c r="I16" s="153">
        <v>79</v>
      </c>
      <c r="J16" s="153">
        <v>79</v>
      </c>
      <c r="K16" s="153">
        <v>79</v>
      </c>
    </row>
    <row r="17" spans="1:11" ht="13.5">
      <c r="A17" s="10" t="s">
        <v>102</v>
      </c>
      <c r="B17" s="2"/>
      <c r="C17" s="3"/>
      <c r="D17" s="153"/>
      <c r="E17" s="153"/>
      <c r="F17" s="154"/>
      <c r="G17" s="229"/>
      <c r="H17" s="158"/>
      <c r="I17" s="153"/>
      <c r="J17" s="153"/>
      <c r="K17" s="158"/>
    </row>
    <row r="18" spans="1:11" ht="13.5">
      <c r="A18" s="10" t="s">
        <v>103</v>
      </c>
      <c r="B18" s="2"/>
      <c r="C18" s="3"/>
      <c r="D18" s="153"/>
      <c r="E18" s="153"/>
      <c r="F18" s="154"/>
      <c r="G18" s="229"/>
      <c r="H18" s="158"/>
      <c r="I18" s="153"/>
      <c r="J18" s="153"/>
      <c r="K18" s="158"/>
    </row>
    <row r="19" spans="1:11" ht="13.5">
      <c r="A19" s="10" t="s">
        <v>104</v>
      </c>
      <c r="B19" s="2"/>
      <c r="C19" s="3"/>
      <c r="D19" s="153"/>
      <c r="E19" s="153"/>
      <c r="F19" s="154"/>
      <c r="G19" s="229"/>
      <c r="H19" s="158"/>
      <c r="I19" s="153"/>
      <c r="J19" s="153"/>
      <c r="K19" s="158"/>
    </row>
    <row r="20" spans="1:11" ht="13.5">
      <c r="A20" s="10" t="s">
        <v>105</v>
      </c>
      <c r="B20" s="2"/>
      <c r="C20" s="3"/>
      <c r="D20" s="153"/>
      <c r="E20" s="153"/>
      <c r="F20" s="154"/>
      <c r="G20" s="229"/>
      <c r="H20" s="158"/>
      <c r="I20" s="153"/>
      <c r="J20" s="153"/>
      <c r="K20" s="158"/>
    </row>
    <row r="21" spans="1:11" ht="13.5">
      <c r="A21" s="10" t="s">
        <v>106</v>
      </c>
      <c r="B21" s="2"/>
      <c r="C21" s="3"/>
      <c r="D21" s="153">
        <v>20</v>
      </c>
      <c r="E21" s="153">
        <v>20</v>
      </c>
      <c r="F21" s="154">
        <v>20</v>
      </c>
      <c r="G21" s="229">
        <v>20</v>
      </c>
      <c r="H21" s="158">
        <v>20</v>
      </c>
      <c r="I21" s="153">
        <v>20</v>
      </c>
      <c r="J21" s="153">
        <v>20</v>
      </c>
      <c r="K21" s="158">
        <v>20</v>
      </c>
    </row>
    <row r="22" spans="1:11" ht="13.5">
      <c r="A22" s="10" t="s">
        <v>107</v>
      </c>
      <c r="B22" s="2"/>
      <c r="C22" s="3"/>
      <c r="D22" s="153">
        <v>4</v>
      </c>
      <c r="E22" s="153">
        <v>0</v>
      </c>
      <c r="F22" s="153">
        <v>0</v>
      </c>
      <c r="G22" s="153">
        <v>0</v>
      </c>
      <c r="H22" s="153">
        <v>0</v>
      </c>
      <c r="I22" s="153">
        <v>0</v>
      </c>
      <c r="J22" s="153">
        <v>0</v>
      </c>
      <c r="K22" s="153">
        <v>0</v>
      </c>
    </row>
    <row r="23" spans="1:11" ht="13.5">
      <c r="A23" s="10" t="s">
        <v>108</v>
      </c>
      <c r="B23" s="2"/>
      <c r="C23" s="3"/>
      <c r="D23" s="153">
        <v>20</v>
      </c>
      <c r="E23" s="153">
        <v>20</v>
      </c>
      <c r="F23" s="154">
        <v>20</v>
      </c>
      <c r="G23" s="229">
        <v>20</v>
      </c>
      <c r="H23" s="158">
        <v>20</v>
      </c>
      <c r="I23" s="153">
        <v>20</v>
      </c>
      <c r="J23" s="153">
        <v>20</v>
      </c>
      <c r="K23" s="158">
        <v>20</v>
      </c>
    </row>
    <row r="24" spans="1:11" ht="13.5">
      <c r="A24" s="81" t="s">
        <v>109</v>
      </c>
      <c r="B24" s="2"/>
      <c r="C24" s="3"/>
      <c r="D24" s="153">
        <v>75</v>
      </c>
      <c r="E24" s="153">
        <v>79</v>
      </c>
      <c r="F24" s="153">
        <v>79</v>
      </c>
      <c r="G24" s="153">
        <v>79</v>
      </c>
      <c r="H24" s="153">
        <v>79</v>
      </c>
      <c r="I24" s="153">
        <v>79</v>
      </c>
      <c r="J24" s="153">
        <v>79</v>
      </c>
      <c r="K24" s="153">
        <v>79</v>
      </c>
    </row>
    <row r="25" spans="1:11" ht="13.5">
      <c r="A25" s="10" t="s">
        <v>0</v>
      </c>
      <c r="B25" s="2"/>
      <c r="C25" s="3"/>
      <c r="D25" s="153">
        <v>75</v>
      </c>
      <c r="E25" s="153">
        <v>79</v>
      </c>
      <c r="F25" s="153">
        <v>79</v>
      </c>
      <c r="G25" s="153">
        <v>79</v>
      </c>
      <c r="H25" s="153">
        <v>79</v>
      </c>
      <c r="I25" s="153">
        <v>79</v>
      </c>
      <c r="J25" s="153">
        <v>79</v>
      </c>
      <c r="K25" s="153">
        <v>79</v>
      </c>
    </row>
    <row r="26" spans="1:11" ht="13.5">
      <c r="A26" s="10" t="s">
        <v>1</v>
      </c>
      <c r="B26" s="2"/>
      <c r="C26" s="3"/>
      <c r="D26" s="153">
        <v>20</v>
      </c>
      <c r="E26" s="153">
        <v>20</v>
      </c>
      <c r="F26" s="154">
        <v>20</v>
      </c>
      <c r="G26" s="229">
        <v>20</v>
      </c>
      <c r="H26" s="158">
        <v>20</v>
      </c>
      <c r="I26" s="153">
        <v>20</v>
      </c>
      <c r="J26" s="153">
        <v>20</v>
      </c>
      <c r="K26" s="158">
        <v>20</v>
      </c>
    </row>
    <row r="27" spans="1:11" ht="13.5">
      <c r="A27" s="10" t="s">
        <v>2</v>
      </c>
      <c r="B27" s="2"/>
      <c r="C27" s="3"/>
      <c r="D27" s="153">
        <v>0</v>
      </c>
      <c r="E27" s="153">
        <v>0</v>
      </c>
      <c r="F27" s="154">
        <v>0</v>
      </c>
      <c r="G27" s="229">
        <v>0</v>
      </c>
      <c r="H27" s="158">
        <v>0</v>
      </c>
      <c r="I27" s="153">
        <v>0</v>
      </c>
      <c r="J27" s="153">
        <v>0</v>
      </c>
      <c r="K27" s="158">
        <v>0</v>
      </c>
    </row>
    <row r="28" spans="1:11" ht="14.25" thickBot="1">
      <c r="A28" s="10"/>
      <c r="B28" s="2"/>
      <c r="C28" s="3"/>
      <c r="D28" s="161"/>
      <c r="E28" s="161"/>
      <c r="F28" s="161"/>
      <c r="G28" s="162"/>
      <c r="H28" s="162"/>
      <c r="I28" s="153"/>
      <c r="J28" s="153"/>
      <c r="K28" s="162"/>
    </row>
    <row r="29" spans="1:11" ht="13.5">
      <c r="A29" s="163" t="s">
        <v>3</v>
      </c>
      <c r="B29" s="7"/>
      <c r="C29" s="7" t="s">
        <v>158</v>
      </c>
      <c r="D29" s="164"/>
      <c r="E29" s="164"/>
      <c r="F29" s="164"/>
      <c r="G29" s="164"/>
      <c r="H29" s="164"/>
      <c r="I29" s="164"/>
      <c r="J29" s="164"/>
      <c r="K29" s="165"/>
    </row>
    <row r="30" spans="1:11" ht="39.75" customHeight="1" thickBot="1">
      <c r="A30" s="283"/>
      <c r="B30" s="284"/>
      <c r="C30" s="284"/>
      <c r="D30" s="284"/>
      <c r="E30" s="284"/>
      <c r="F30" s="284"/>
      <c r="G30" s="284"/>
      <c r="H30" s="284"/>
      <c r="I30" s="284"/>
      <c r="J30" s="284"/>
      <c r="K30" s="248"/>
    </row>
  </sheetData>
  <mergeCells count="6">
    <mergeCell ref="J8:K8"/>
    <mergeCell ref="A30:K30"/>
    <mergeCell ref="A1:K1"/>
    <mergeCell ref="A2:K2"/>
    <mergeCell ref="A3:K3"/>
    <mergeCell ref="A4:K4"/>
  </mergeCells>
  <printOptions/>
  <pageMargins left="0.75" right="0.75" top="1" bottom="1" header="0.5" footer="0.5"/>
  <pageSetup fitToHeight="1" fitToWidth="1" horizontalDpi="600" verticalDpi="600" orientation="landscape" r:id="rId1"/>
  <headerFooter alignWithMargins="0">
    <oddFooter>&amp;CP-1 Shopping List - Item Number 19
Page 5 of 11
&amp;RP20 - Requirements Study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18"/>
  <sheetViews>
    <sheetView tabSelected="1" zoomScale="75" zoomScaleNormal="75" workbookViewId="0" topLeftCell="A15">
      <selection activeCell="E22" sqref="E22"/>
    </sheetView>
  </sheetViews>
  <sheetFormatPr defaultColWidth="9.140625" defaultRowHeight="12.75"/>
  <cols>
    <col min="1" max="1" width="12.28125" style="83" customWidth="1"/>
    <col min="2" max="2" width="18.140625" style="83" customWidth="1"/>
    <col min="3" max="3" width="14.140625" style="83" customWidth="1"/>
    <col min="4" max="4" width="15.8515625" style="83" customWidth="1"/>
    <col min="5" max="5" width="15.57421875" style="83" customWidth="1"/>
    <col min="6" max="6" width="15.28125" style="83" customWidth="1"/>
    <col min="7" max="7" width="13.8515625" style="83" customWidth="1"/>
    <col min="8" max="8" width="14.7109375" style="83" customWidth="1"/>
    <col min="9" max="9" width="15.8515625" style="83" customWidth="1"/>
    <col min="10" max="10" width="15.57421875" style="83" customWidth="1"/>
    <col min="11" max="11" width="17.8515625" style="83" customWidth="1"/>
    <col min="12" max="12" width="15.8515625" style="83" customWidth="1"/>
    <col min="13" max="16384" width="9.140625" style="83" customWidth="1"/>
  </cols>
  <sheetData>
    <row r="1" spans="1:13" ht="16.5">
      <c r="A1" s="270" t="s">
        <v>20</v>
      </c>
      <c r="B1" s="271"/>
      <c r="C1" s="271"/>
      <c r="D1" s="271"/>
      <c r="E1" s="271"/>
      <c r="F1" s="271"/>
      <c r="G1" s="271"/>
      <c r="H1" s="271"/>
      <c r="I1" s="271"/>
      <c r="J1" s="271"/>
      <c r="K1" s="271"/>
      <c r="L1" s="271"/>
      <c r="M1" s="82"/>
    </row>
    <row r="2" spans="1:13" ht="16.5">
      <c r="A2" s="270" t="s">
        <v>29</v>
      </c>
      <c r="B2" s="271"/>
      <c r="C2" s="271"/>
      <c r="D2" s="271"/>
      <c r="E2" s="271"/>
      <c r="F2" s="271"/>
      <c r="G2" s="271"/>
      <c r="H2" s="271"/>
      <c r="I2" s="271"/>
      <c r="J2" s="271"/>
      <c r="K2" s="271"/>
      <c r="L2" s="271"/>
      <c r="M2" s="82"/>
    </row>
    <row r="3" spans="1:13" ht="16.5">
      <c r="A3" s="270" t="s">
        <v>153</v>
      </c>
      <c r="B3" s="271"/>
      <c r="C3" s="271"/>
      <c r="D3" s="271"/>
      <c r="E3" s="271"/>
      <c r="F3" s="271"/>
      <c r="G3" s="271"/>
      <c r="H3" s="271"/>
      <c r="I3" s="271"/>
      <c r="J3" s="271"/>
      <c r="K3" s="271"/>
      <c r="L3" s="271"/>
      <c r="M3" s="82"/>
    </row>
    <row r="4" spans="1:13" ht="16.5">
      <c r="A4" s="270" t="s">
        <v>87</v>
      </c>
      <c r="B4" s="271"/>
      <c r="C4" s="271"/>
      <c r="D4" s="271"/>
      <c r="E4" s="271"/>
      <c r="F4" s="271"/>
      <c r="G4" s="271"/>
      <c r="H4" s="271"/>
      <c r="I4" s="271"/>
      <c r="J4" s="271"/>
      <c r="K4" s="271"/>
      <c r="L4" s="271"/>
      <c r="M4" s="82"/>
    </row>
    <row r="5" spans="1:12" ht="16.5" thickBot="1">
      <c r="A5" s="84"/>
      <c r="B5" s="84"/>
      <c r="C5" s="84"/>
      <c r="D5" s="84"/>
      <c r="E5" s="84"/>
      <c r="F5" s="84"/>
      <c r="G5" s="84"/>
      <c r="H5" s="84"/>
      <c r="I5" s="84"/>
      <c r="J5" s="84"/>
      <c r="K5" s="84"/>
      <c r="L5" s="84"/>
    </row>
    <row r="6" spans="1:12" ht="16.5">
      <c r="A6" s="85"/>
      <c r="B6" s="86"/>
      <c r="C6" s="86"/>
      <c r="D6" s="86"/>
      <c r="E6" s="86"/>
      <c r="F6" s="86"/>
      <c r="G6" s="87"/>
      <c r="H6" s="88" t="s">
        <v>57</v>
      </c>
      <c r="I6" s="86"/>
      <c r="J6" s="86"/>
      <c r="K6" s="86"/>
      <c r="L6" s="87"/>
    </row>
    <row r="7" spans="1:12" ht="16.5">
      <c r="A7" s="89" t="s">
        <v>58</v>
      </c>
      <c r="B7" s="90"/>
      <c r="C7" s="90"/>
      <c r="D7" s="90"/>
      <c r="E7" s="91"/>
      <c r="F7" s="91"/>
      <c r="G7" s="92"/>
      <c r="H7" s="91"/>
      <c r="I7" s="260">
        <v>38384</v>
      </c>
      <c r="J7" s="273"/>
      <c r="K7" s="91"/>
      <c r="L7" s="92"/>
    </row>
    <row r="8" spans="1:12" ht="16.5" thickBot="1">
      <c r="A8" s="93"/>
      <c r="B8" s="94"/>
      <c r="C8" s="94"/>
      <c r="D8" s="94"/>
      <c r="E8" s="94"/>
      <c r="F8" s="94"/>
      <c r="G8" s="95"/>
      <c r="H8" s="94"/>
      <c r="I8" s="94"/>
      <c r="J8" s="94"/>
      <c r="K8" s="94"/>
      <c r="L8" s="95"/>
    </row>
    <row r="9" spans="1:12" ht="15.75">
      <c r="A9" s="85"/>
      <c r="B9" s="86"/>
      <c r="C9" s="86"/>
      <c r="D9" s="86"/>
      <c r="E9" s="166"/>
      <c r="F9" s="86"/>
      <c r="G9" s="87"/>
      <c r="H9" s="85" t="s">
        <v>46</v>
      </c>
      <c r="I9" s="91"/>
      <c r="J9" s="91"/>
      <c r="K9" s="91"/>
      <c r="L9" s="92"/>
    </row>
    <row r="10" spans="1:12" ht="16.5">
      <c r="A10" s="98" t="s">
        <v>137</v>
      </c>
      <c r="B10" s="91"/>
      <c r="C10" s="91"/>
      <c r="D10" s="91"/>
      <c r="E10" s="97"/>
      <c r="F10" s="91"/>
      <c r="G10" s="92"/>
      <c r="H10" s="96" t="s">
        <v>7</v>
      </c>
      <c r="I10" s="91"/>
      <c r="J10" s="91"/>
      <c r="K10" s="91"/>
      <c r="L10" s="92"/>
    </row>
    <row r="11" spans="1:12" ht="17.25" thickBot="1">
      <c r="A11" s="167" t="s">
        <v>143</v>
      </c>
      <c r="B11" s="94"/>
      <c r="C11" s="94"/>
      <c r="D11" s="94"/>
      <c r="E11" s="94"/>
      <c r="F11" s="94"/>
      <c r="G11" s="95"/>
      <c r="H11" s="93"/>
      <c r="I11" s="91"/>
      <c r="J11" s="91"/>
      <c r="K11" s="91"/>
      <c r="L11" s="92"/>
    </row>
    <row r="12" spans="1:12" ht="16.5" thickBot="1">
      <c r="A12" s="100"/>
      <c r="B12" s="101" t="s">
        <v>59</v>
      </c>
      <c r="C12" s="101" t="s">
        <v>56</v>
      </c>
      <c r="D12" s="101" t="s">
        <v>60</v>
      </c>
      <c r="E12" s="101" t="s">
        <v>65</v>
      </c>
      <c r="F12" s="101" t="s">
        <v>66</v>
      </c>
      <c r="G12" s="101" t="s">
        <v>89</v>
      </c>
      <c r="H12" s="101" t="s">
        <v>90</v>
      </c>
      <c r="I12" s="102" t="s">
        <v>118</v>
      </c>
      <c r="J12" s="101" t="s">
        <v>119</v>
      </c>
      <c r="K12" s="101" t="s">
        <v>61</v>
      </c>
      <c r="L12" s="101" t="s">
        <v>62</v>
      </c>
    </row>
    <row r="13" spans="1:12" ht="17.25" thickBot="1">
      <c r="A13" s="103" t="s">
        <v>35</v>
      </c>
      <c r="B13" s="104"/>
      <c r="C13" s="104">
        <v>4</v>
      </c>
      <c r="D13" s="104">
        <v>4</v>
      </c>
      <c r="E13" s="104">
        <v>4</v>
      </c>
      <c r="F13" s="104">
        <v>4</v>
      </c>
      <c r="G13" s="104">
        <v>4</v>
      </c>
      <c r="H13" s="104">
        <v>4</v>
      </c>
      <c r="I13" s="104">
        <v>4</v>
      </c>
      <c r="J13" s="104">
        <v>4</v>
      </c>
      <c r="K13" s="104"/>
      <c r="L13" s="104"/>
    </row>
    <row r="14" spans="1:12" ht="17.25" thickBot="1">
      <c r="A14" s="105" t="s">
        <v>64</v>
      </c>
      <c r="B14" s="106"/>
      <c r="C14" s="104">
        <v>6.977</v>
      </c>
      <c r="D14" s="106">
        <v>7.262</v>
      </c>
      <c r="E14" s="106">
        <v>7.73</v>
      </c>
      <c r="F14" s="106">
        <v>7.97</v>
      </c>
      <c r="G14" s="106">
        <v>8.171</v>
      </c>
      <c r="H14" s="106">
        <v>8.37</v>
      </c>
      <c r="I14" s="106">
        <v>8.546</v>
      </c>
      <c r="J14" s="106">
        <v>8.724</v>
      </c>
      <c r="K14" s="106"/>
      <c r="L14" s="106"/>
    </row>
    <row r="15" spans="1:12" ht="121.5" customHeight="1">
      <c r="A15" s="243" t="s">
        <v>149</v>
      </c>
      <c r="B15" s="244"/>
      <c r="C15" s="244"/>
      <c r="D15" s="244"/>
      <c r="E15" s="244"/>
      <c r="F15" s="244"/>
      <c r="G15" s="244"/>
      <c r="H15" s="244"/>
      <c r="I15" s="244"/>
      <c r="J15" s="244"/>
      <c r="K15" s="244"/>
      <c r="L15" s="245"/>
    </row>
    <row r="16" spans="1:12" s="230" customFormat="1" ht="111.75" customHeight="1">
      <c r="A16" s="243" t="s">
        <v>150</v>
      </c>
      <c r="B16" s="244"/>
      <c r="C16" s="244"/>
      <c r="D16" s="244"/>
      <c r="E16" s="244"/>
      <c r="F16" s="244"/>
      <c r="G16" s="244"/>
      <c r="H16" s="244"/>
      <c r="I16" s="244"/>
      <c r="J16" s="244"/>
      <c r="K16" s="244"/>
      <c r="L16" s="245"/>
    </row>
    <row r="17" spans="1:12" ht="65.25" customHeight="1">
      <c r="A17" s="243" t="s">
        <v>156</v>
      </c>
      <c r="B17" s="244"/>
      <c r="C17" s="244"/>
      <c r="D17" s="244"/>
      <c r="E17" s="244"/>
      <c r="F17" s="244"/>
      <c r="G17" s="244"/>
      <c r="H17" s="244"/>
      <c r="I17" s="244"/>
      <c r="J17" s="244"/>
      <c r="K17" s="244"/>
      <c r="L17" s="245"/>
    </row>
    <row r="18" spans="1:12" ht="69" customHeight="1" thickBot="1">
      <c r="A18" s="251" t="s">
        <v>151</v>
      </c>
      <c r="B18" s="252"/>
      <c r="C18" s="252"/>
      <c r="D18" s="252"/>
      <c r="E18" s="252"/>
      <c r="F18" s="252"/>
      <c r="G18" s="252"/>
      <c r="H18" s="252"/>
      <c r="I18" s="252"/>
      <c r="J18" s="252"/>
      <c r="K18" s="252"/>
      <c r="L18" s="242"/>
    </row>
  </sheetData>
  <mergeCells count="9">
    <mergeCell ref="A1:L1"/>
    <mergeCell ref="A2:L2"/>
    <mergeCell ref="A3:L3"/>
    <mergeCell ref="A4:L4"/>
    <mergeCell ref="A18:L18"/>
    <mergeCell ref="I7:J7"/>
    <mergeCell ref="A15:L15"/>
    <mergeCell ref="A16:L16"/>
    <mergeCell ref="A17:L17"/>
  </mergeCells>
  <printOptions/>
  <pageMargins left="0.75" right="0.75" top="1" bottom="1" header="0.5" footer="0.5"/>
  <pageSetup fitToHeight="1" fitToWidth="1" horizontalDpi="600" verticalDpi="600" orientation="landscape" scale="65" r:id="rId1"/>
  <headerFooter alignWithMargins="0">
    <oddFooter>&amp;CP-1 Shopping List - Item Number 19
Page 6 of 11
&amp;RP40 - Budget Item Justification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3"/>
  <sheetViews>
    <sheetView zoomScale="75" zoomScaleNormal="75" workbookViewId="0" topLeftCell="A1">
      <selection activeCell="A14" sqref="A14:M14"/>
    </sheetView>
  </sheetViews>
  <sheetFormatPr defaultColWidth="9.140625" defaultRowHeight="12.75"/>
  <cols>
    <col min="1" max="1" width="29.421875" style="83" customWidth="1"/>
    <col min="2" max="2" width="8.7109375" style="83" customWidth="1"/>
    <col min="3" max="3" width="13.8515625" style="83" customWidth="1"/>
    <col min="4" max="4" width="15.421875" style="83" customWidth="1"/>
    <col min="5" max="5" width="18.421875" style="83" customWidth="1"/>
    <col min="6" max="6" width="13.7109375" style="83" customWidth="1"/>
    <col min="7" max="7" width="17.421875" style="83" customWidth="1"/>
    <col min="8" max="8" width="16.57421875" style="83" customWidth="1"/>
    <col min="9" max="9" width="12.8515625" style="83" customWidth="1"/>
    <col min="10" max="10" width="15.140625" style="83" customWidth="1"/>
    <col min="11" max="11" width="15.7109375" style="83" customWidth="1"/>
    <col min="12" max="12" width="12.28125" style="83" customWidth="1"/>
    <col min="13" max="13" width="15.28125" style="83" customWidth="1"/>
    <col min="14" max="14" width="15.8515625" style="83" customWidth="1"/>
    <col min="15" max="16384" width="9.140625" style="83" customWidth="1"/>
  </cols>
  <sheetData>
    <row r="1" spans="1:14" ht="16.5">
      <c r="A1" s="270" t="s">
        <v>20</v>
      </c>
      <c r="B1" s="274"/>
      <c r="C1" s="274"/>
      <c r="D1" s="274"/>
      <c r="E1" s="274"/>
      <c r="F1" s="274"/>
      <c r="G1" s="274"/>
      <c r="H1" s="274"/>
      <c r="I1" s="274"/>
      <c r="J1" s="274"/>
      <c r="K1" s="274"/>
      <c r="L1" s="274"/>
      <c r="M1" s="274"/>
      <c r="N1" s="274"/>
    </row>
    <row r="2" spans="1:14" ht="16.5">
      <c r="A2" s="270" t="s">
        <v>29</v>
      </c>
      <c r="B2" s="271"/>
      <c r="C2" s="271"/>
      <c r="D2" s="271"/>
      <c r="E2" s="271"/>
      <c r="F2" s="271"/>
      <c r="G2" s="271"/>
      <c r="H2" s="271"/>
      <c r="I2" s="271"/>
      <c r="J2" s="271"/>
      <c r="K2" s="271"/>
      <c r="L2" s="271"/>
      <c r="M2" s="271"/>
      <c r="N2" s="271"/>
    </row>
    <row r="3" spans="1:14" ht="16.5">
      <c r="A3" s="270" t="s">
        <v>153</v>
      </c>
      <c r="B3" s="274"/>
      <c r="C3" s="274"/>
      <c r="D3" s="274"/>
      <c r="E3" s="274"/>
      <c r="F3" s="274"/>
      <c r="G3" s="274"/>
      <c r="H3" s="274"/>
      <c r="I3" s="274"/>
      <c r="J3" s="274"/>
      <c r="K3" s="274"/>
      <c r="L3" s="274"/>
      <c r="M3" s="274"/>
      <c r="N3" s="274"/>
    </row>
    <row r="4" spans="1:14" ht="16.5">
      <c r="A4" s="270" t="s">
        <v>88</v>
      </c>
      <c r="B4" s="274"/>
      <c r="C4" s="274"/>
      <c r="D4" s="274"/>
      <c r="E4" s="274"/>
      <c r="F4" s="274"/>
      <c r="G4" s="274"/>
      <c r="H4" s="274"/>
      <c r="I4" s="274"/>
      <c r="J4" s="274"/>
      <c r="K4" s="274"/>
      <c r="L4" s="274"/>
      <c r="M4" s="274"/>
      <c r="N4" s="274"/>
    </row>
    <row r="5" spans="1:14" ht="16.5" thickBot="1">
      <c r="A5" s="91"/>
      <c r="B5" s="91"/>
      <c r="C5" s="109"/>
      <c r="D5" s="91"/>
      <c r="E5" s="91"/>
      <c r="F5" s="91"/>
      <c r="G5" s="91"/>
      <c r="H5" s="91"/>
      <c r="I5" s="91"/>
      <c r="J5" s="91"/>
      <c r="K5" s="91"/>
      <c r="L5" s="110"/>
      <c r="M5" s="110"/>
      <c r="N5" s="110"/>
    </row>
    <row r="6" spans="1:14" ht="15.75">
      <c r="A6" s="85"/>
      <c r="B6" s="87"/>
      <c r="C6" s="168" t="s">
        <v>21</v>
      </c>
      <c r="D6" s="86"/>
      <c r="E6" s="87"/>
      <c r="F6" s="86" t="s">
        <v>22</v>
      </c>
      <c r="G6" s="86"/>
      <c r="H6" s="87"/>
      <c r="I6" s="86" t="s">
        <v>23</v>
      </c>
      <c r="J6" s="86"/>
      <c r="K6" s="86"/>
      <c r="L6" s="86"/>
      <c r="M6" s="86"/>
      <c r="N6" s="87"/>
    </row>
    <row r="7" spans="1:14" ht="16.5" thickBot="1">
      <c r="A7" s="96"/>
      <c r="B7" s="92"/>
      <c r="C7" s="169" t="s">
        <v>24</v>
      </c>
      <c r="D7" s="91"/>
      <c r="E7" s="92"/>
      <c r="F7" s="91" t="s">
        <v>25</v>
      </c>
      <c r="G7" s="91"/>
      <c r="H7" s="92"/>
      <c r="I7" s="94"/>
      <c r="J7" s="94" t="s">
        <v>26</v>
      </c>
      <c r="K7" s="94"/>
      <c r="L7" s="94"/>
      <c r="M7" s="94"/>
      <c r="N7" s="95"/>
    </row>
    <row r="8" spans="1:14" ht="16.5">
      <c r="A8" s="170" t="s">
        <v>27</v>
      </c>
      <c r="B8" s="92"/>
      <c r="C8" s="169"/>
      <c r="D8" s="91"/>
      <c r="E8" s="92"/>
      <c r="F8" s="91"/>
      <c r="G8" s="91"/>
      <c r="H8" s="92"/>
      <c r="I8" s="91"/>
      <c r="J8" s="91"/>
      <c r="K8" s="91"/>
      <c r="L8" s="91"/>
      <c r="M8" s="91"/>
      <c r="N8" s="92"/>
    </row>
    <row r="9" spans="1:14" ht="16.5">
      <c r="A9" s="170" t="s">
        <v>28</v>
      </c>
      <c r="B9" s="92"/>
      <c r="C9" s="169" t="s">
        <v>29</v>
      </c>
      <c r="D9" s="91"/>
      <c r="E9" s="92"/>
      <c r="F9" s="169" t="s">
        <v>7</v>
      </c>
      <c r="G9" s="91"/>
      <c r="H9" s="92"/>
      <c r="I9" s="91" t="s">
        <v>30</v>
      </c>
      <c r="J9" s="260">
        <v>38384</v>
      </c>
      <c r="K9" s="261"/>
      <c r="L9" s="91"/>
      <c r="M9" s="91"/>
      <c r="N9" s="92"/>
    </row>
    <row r="10" spans="1:14" ht="16.5" thickBot="1">
      <c r="A10" s="96"/>
      <c r="B10" s="92"/>
      <c r="C10" s="120" t="s">
        <v>142</v>
      </c>
      <c r="D10" s="94"/>
      <c r="E10" s="95"/>
      <c r="F10" s="94"/>
      <c r="G10" s="94"/>
      <c r="H10" s="95"/>
      <c r="I10" s="94"/>
      <c r="J10" s="94"/>
      <c r="K10" s="94"/>
      <c r="L10" s="94"/>
      <c r="M10" s="94"/>
      <c r="N10" s="95"/>
    </row>
    <row r="11" spans="1:14" ht="16.5" thickBot="1">
      <c r="A11" s="93"/>
      <c r="B11" s="95"/>
      <c r="C11" s="122"/>
      <c r="D11" s="120" t="s">
        <v>56</v>
      </c>
      <c r="E11" s="95"/>
      <c r="F11" s="94"/>
      <c r="G11" s="120" t="s">
        <v>60</v>
      </c>
      <c r="H11" s="95"/>
      <c r="I11" s="246" t="s">
        <v>65</v>
      </c>
      <c r="J11" s="247"/>
      <c r="K11" s="285"/>
      <c r="L11" s="246" t="s">
        <v>66</v>
      </c>
      <c r="M11" s="247"/>
      <c r="N11" s="286"/>
    </row>
    <row r="12" spans="1:14" ht="32.25" thickBot="1">
      <c r="A12" s="171" t="s">
        <v>33</v>
      </c>
      <c r="B12" s="125" t="s">
        <v>34</v>
      </c>
      <c r="C12" s="126" t="s">
        <v>35</v>
      </c>
      <c r="D12" s="125" t="s">
        <v>36</v>
      </c>
      <c r="E12" s="125" t="s">
        <v>37</v>
      </c>
      <c r="F12" s="126" t="s">
        <v>35</v>
      </c>
      <c r="G12" s="125" t="s">
        <v>36</v>
      </c>
      <c r="H12" s="125" t="s">
        <v>37</v>
      </c>
      <c r="I12" s="126" t="s">
        <v>35</v>
      </c>
      <c r="J12" s="125" t="s">
        <v>36</v>
      </c>
      <c r="K12" s="125" t="s">
        <v>37</v>
      </c>
      <c r="L12" s="126" t="s">
        <v>35</v>
      </c>
      <c r="M12" s="125" t="s">
        <v>36</v>
      </c>
      <c r="N12" s="127" t="s">
        <v>37</v>
      </c>
    </row>
    <row r="13" spans="1:14" ht="31.5">
      <c r="A13" s="172" t="s">
        <v>10</v>
      </c>
      <c r="B13" s="92"/>
      <c r="C13" s="130">
        <v>1</v>
      </c>
      <c r="D13" s="134">
        <v>0.616</v>
      </c>
      <c r="E13" s="134">
        <f>0.646-0.03</f>
        <v>0.616</v>
      </c>
      <c r="F13" s="130">
        <v>1</v>
      </c>
      <c r="G13" s="134">
        <f>H13</f>
        <v>0.893</v>
      </c>
      <c r="H13" s="134">
        <v>0.893</v>
      </c>
      <c r="I13" s="173">
        <v>1</v>
      </c>
      <c r="J13" s="174">
        <f>K13</f>
        <v>0.719</v>
      </c>
      <c r="K13" s="174">
        <v>0.719</v>
      </c>
      <c r="L13" s="173">
        <v>1</v>
      </c>
      <c r="M13" s="174">
        <f>N13</f>
        <v>0.9807496463932106</v>
      </c>
      <c r="N13" s="174">
        <v>0.9807496463932106</v>
      </c>
    </row>
    <row r="14" spans="1:14" ht="15.75">
      <c r="A14" s="172" t="s">
        <v>79</v>
      </c>
      <c r="B14" s="92"/>
      <c r="C14" s="130"/>
      <c r="D14" s="133"/>
      <c r="E14" s="134"/>
      <c r="F14" s="130"/>
      <c r="G14" s="133"/>
      <c r="H14" s="175"/>
      <c r="I14" s="176"/>
      <c r="J14" s="177"/>
      <c r="K14" s="174"/>
      <c r="L14" s="173"/>
      <c r="M14" s="177"/>
      <c r="N14" s="174"/>
    </row>
    <row r="15" spans="1:14" ht="15.75">
      <c r="A15" s="172"/>
      <c r="B15" s="92"/>
      <c r="C15" s="130"/>
      <c r="D15" s="133"/>
      <c r="E15" s="134"/>
      <c r="F15" s="130"/>
      <c r="G15" s="133"/>
      <c r="H15" s="175"/>
      <c r="I15" s="176"/>
      <c r="J15" s="177"/>
      <c r="K15" s="174"/>
      <c r="L15" s="173"/>
      <c r="M15" s="177"/>
      <c r="N15" s="174"/>
    </row>
    <row r="16" spans="1:14" ht="31.5">
      <c r="A16" s="172" t="s">
        <v>72</v>
      </c>
      <c r="B16" s="92"/>
      <c r="C16" s="130">
        <v>1</v>
      </c>
      <c r="D16" s="134">
        <v>1.394</v>
      </c>
      <c r="E16" s="134">
        <v>1.394</v>
      </c>
      <c r="F16" s="130">
        <v>1</v>
      </c>
      <c r="G16" s="174">
        <f>H16</f>
        <v>0.448</v>
      </c>
      <c r="H16" s="174">
        <v>0.448</v>
      </c>
      <c r="I16" s="173">
        <v>1</v>
      </c>
      <c r="J16" s="174">
        <f>K16</f>
        <v>1.538</v>
      </c>
      <c r="K16" s="174">
        <v>1.538</v>
      </c>
      <c r="L16" s="173">
        <v>1</v>
      </c>
      <c r="M16" s="174">
        <f>N16</f>
        <v>0.4939616818824739</v>
      </c>
      <c r="N16" s="174">
        <v>0.4939616818824739</v>
      </c>
    </row>
    <row r="17" spans="1:14" ht="15.75">
      <c r="A17" s="172"/>
      <c r="B17" s="92"/>
      <c r="C17" s="130"/>
      <c r="D17" s="133"/>
      <c r="E17" s="134"/>
      <c r="F17" s="130"/>
      <c r="G17" s="177"/>
      <c r="H17" s="231"/>
      <c r="I17" s="176"/>
      <c r="J17" s="177"/>
      <c r="K17" s="174"/>
      <c r="L17" s="173"/>
      <c r="M17" s="177"/>
      <c r="N17" s="174"/>
    </row>
    <row r="18" spans="1:14" ht="15.75">
      <c r="A18" s="178" t="s">
        <v>11</v>
      </c>
      <c r="B18" s="92"/>
      <c r="C18" s="130"/>
      <c r="D18" s="134"/>
      <c r="E18" s="134"/>
      <c r="F18" s="130"/>
      <c r="G18" s="174"/>
      <c r="H18" s="174"/>
      <c r="I18" s="173"/>
      <c r="J18" s="174"/>
      <c r="K18" s="174"/>
      <c r="L18" s="173"/>
      <c r="M18" s="174"/>
      <c r="N18" s="174"/>
    </row>
    <row r="19" spans="1:14" ht="15.75">
      <c r="A19" s="178" t="s">
        <v>12</v>
      </c>
      <c r="B19" s="92"/>
      <c r="C19" s="130">
        <v>1</v>
      </c>
      <c r="D19" s="134">
        <v>0.486</v>
      </c>
      <c r="E19" s="134">
        <v>0.486</v>
      </c>
      <c r="F19" s="130">
        <v>1</v>
      </c>
      <c r="G19" s="174">
        <f>H19</f>
        <v>0.942</v>
      </c>
      <c r="H19" s="231">
        <v>0.942</v>
      </c>
      <c r="I19" s="176">
        <v>1</v>
      </c>
      <c r="J19" s="174">
        <f>K19</f>
        <v>0.541</v>
      </c>
      <c r="K19" s="174">
        <v>0.541</v>
      </c>
      <c r="L19" s="173">
        <v>1</v>
      </c>
      <c r="M19" s="174">
        <f>N19</f>
        <v>1.036089751832326</v>
      </c>
      <c r="N19" s="174">
        <v>1.036089751832326</v>
      </c>
    </row>
    <row r="20" spans="1:14" ht="15.75">
      <c r="A20" s="178"/>
      <c r="B20" s="92"/>
      <c r="C20" s="130"/>
      <c r="D20" s="134"/>
      <c r="E20" s="134"/>
      <c r="F20" s="130"/>
      <c r="G20" s="134"/>
      <c r="H20" s="175"/>
      <c r="I20" s="176"/>
      <c r="J20" s="177"/>
      <c r="K20" s="174"/>
      <c r="L20" s="173"/>
      <c r="M20" s="177"/>
      <c r="N20" s="174"/>
    </row>
    <row r="21" spans="1:14" ht="31.5">
      <c r="A21" s="172" t="s">
        <v>13</v>
      </c>
      <c r="B21" s="92"/>
      <c r="C21" s="130"/>
      <c r="D21" s="134"/>
      <c r="E21" s="134"/>
      <c r="F21" s="130"/>
      <c r="G21" s="134"/>
      <c r="H21" s="134"/>
      <c r="I21" s="173"/>
      <c r="J21" s="174"/>
      <c r="K21" s="174"/>
      <c r="L21" s="173"/>
      <c r="M21" s="174"/>
      <c r="N21" s="174"/>
    </row>
    <row r="22" spans="1:14" ht="15.75">
      <c r="A22" s="178" t="s">
        <v>79</v>
      </c>
      <c r="B22" s="92"/>
      <c r="C22" s="130">
        <v>1</v>
      </c>
      <c r="D22" s="134">
        <v>4.481</v>
      </c>
      <c r="E22" s="134">
        <v>4.481</v>
      </c>
      <c r="F22" s="130">
        <v>1</v>
      </c>
      <c r="G22" s="134">
        <f>H22</f>
        <v>4.979</v>
      </c>
      <c r="H22" s="175">
        <v>4.979</v>
      </c>
      <c r="I22" s="176">
        <v>1</v>
      </c>
      <c r="J22" s="174">
        <f>K22</f>
        <v>4.932</v>
      </c>
      <c r="K22" s="174">
        <v>4.932</v>
      </c>
      <c r="L22" s="173"/>
      <c r="M22" s="174">
        <f>N22</f>
        <v>5.459198919891989</v>
      </c>
      <c r="N22" s="174">
        <v>5.459198919891989</v>
      </c>
    </row>
    <row r="23" spans="1:14" ht="15.75">
      <c r="A23" s="178"/>
      <c r="B23" s="92"/>
      <c r="C23" s="130"/>
      <c r="D23" s="134"/>
      <c r="E23" s="134"/>
      <c r="F23" s="130"/>
      <c r="G23" s="133"/>
      <c r="H23" s="175"/>
      <c r="I23" s="176"/>
      <c r="J23" s="177"/>
      <c r="K23" s="174"/>
      <c r="L23" s="173"/>
      <c r="M23" s="177"/>
      <c r="N23" s="174"/>
    </row>
    <row r="24" spans="1:14" ht="15.75">
      <c r="A24" s="178" t="s">
        <v>38</v>
      </c>
      <c r="B24" s="92"/>
      <c r="C24" s="130"/>
      <c r="D24" s="130"/>
      <c r="E24" s="134">
        <f>SUM(E13:E22)</f>
        <v>6.976999999999999</v>
      </c>
      <c r="F24" s="130"/>
      <c r="G24" s="134"/>
      <c r="H24" s="134">
        <f>SUM(H13:H22)</f>
        <v>7.2620000000000005</v>
      </c>
      <c r="I24" s="130"/>
      <c r="J24" s="173"/>
      <c r="K24" s="179">
        <f>SUM(K13:K22)</f>
        <v>7.73</v>
      </c>
      <c r="L24" s="130"/>
      <c r="M24" s="173"/>
      <c r="N24" s="179">
        <f>SUM(N13:N22)</f>
        <v>7.97</v>
      </c>
    </row>
    <row r="25" spans="1:14" ht="15.75">
      <c r="A25" s="180"/>
      <c r="B25" s="92"/>
      <c r="C25" s="130"/>
      <c r="D25" s="134"/>
      <c r="E25" s="138"/>
      <c r="F25" s="130"/>
      <c r="G25" s="130"/>
      <c r="H25" s="138"/>
      <c r="I25" s="130"/>
      <c r="J25" s="173"/>
      <c r="K25" s="179"/>
      <c r="L25" s="130"/>
      <c r="M25" s="173"/>
      <c r="N25" s="179"/>
    </row>
    <row r="26" spans="1:14" ht="15.75">
      <c r="A26" s="178" t="s">
        <v>39</v>
      </c>
      <c r="B26" s="92"/>
      <c r="C26" s="130"/>
      <c r="D26" s="134"/>
      <c r="E26" s="138"/>
      <c r="F26" s="130"/>
      <c r="G26" s="130"/>
      <c r="H26" s="138"/>
      <c r="I26" s="130"/>
      <c r="J26" s="173"/>
      <c r="K26" s="179"/>
      <c r="L26" s="130"/>
      <c r="M26" s="173"/>
      <c r="N26" s="179"/>
    </row>
    <row r="27" spans="1:14" ht="15.75">
      <c r="A27" s="178" t="s">
        <v>40</v>
      </c>
      <c r="B27" s="92"/>
      <c r="C27" s="130"/>
      <c r="D27" s="134"/>
      <c r="E27" s="138"/>
      <c r="F27" s="130"/>
      <c r="G27" s="130"/>
      <c r="H27" s="138"/>
      <c r="I27" s="130"/>
      <c r="J27" s="173"/>
      <c r="K27" s="179"/>
      <c r="L27" s="130"/>
      <c r="M27" s="173"/>
      <c r="N27" s="179"/>
    </row>
    <row r="28" spans="1:14" ht="15.75">
      <c r="A28" s="181"/>
      <c r="B28" s="92"/>
      <c r="C28" s="130"/>
      <c r="D28" s="130"/>
      <c r="E28" s="138"/>
      <c r="F28" s="130"/>
      <c r="G28" s="130"/>
      <c r="H28" s="138"/>
      <c r="I28" s="130"/>
      <c r="J28" s="173"/>
      <c r="K28" s="179"/>
      <c r="L28" s="130"/>
      <c r="M28" s="173"/>
      <c r="N28" s="179"/>
    </row>
    <row r="29" spans="1:14" ht="15.75">
      <c r="A29" s="178" t="s">
        <v>14</v>
      </c>
      <c r="B29" s="92"/>
      <c r="C29" s="130"/>
      <c r="D29" s="130"/>
      <c r="E29" s="130">
        <v>6.977</v>
      </c>
      <c r="F29" s="130"/>
      <c r="G29" s="134"/>
      <c r="H29" s="138">
        <v>7.262</v>
      </c>
      <c r="I29" s="130"/>
      <c r="J29" s="173"/>
      <c r="K29" s="179">
        <v>7.73</v>
      </c>
      <c r="L29" s="130"/>
      <c r="M29" s="173"/>
      <c r="N29" s="179">
        <v>7.97</v>
      </c>
    </row>
    <row r="30" spans="1:14" ht="15.75">
      <c r="A30" s="178" t="s">
        <v>64</v>
      </c>
      <c r="B30" s="92"/>
      <c r="C30" s="130"/>
      <c r="D30" s="130"/>
      <c r="E30" s="138"/>
      <c r="F30" s="130"/>
      <c r="G30" s="130"/>
      <c r="H30" s="138"/>
      <c r="I30" s="130"/>
      <c r="J30" s="173"/>
      <c r="K30" s="179"/>
      <c r="L30" s="130"/>
      <c r="M30" s="173"/>
      <c r="N30" s="179"/>
    </row>
    <row r="31" spans="1:14" ht="15.75">
      <c r="A31" s="178"/>
      <c r="B31" s="92"/>
      <c r="C31" s="130"/>
      <c r="D31" s="130"/>
      <c r="E31" s="138"/>
      <c r="F31" s="130"/>
      <c r="G31" s="130"/>
      <c r="H31" s="138"/>
      <c r="I31" s="130"/>
      <c r="J31" s="173"/>
      <c r="K31" s="179"/>
      <c r="L31" s="130"/>
      <c r="M31" s="173"/>
      <c r="N31" s="179"/>
    </row>
    <row r="32" spans="1:14" ht="15.75">
      <c r="A32" s="178" t="s">
        <v>8</v>
      </c>
      <c r="B32" s="92"/>
      <c r="C32" s="130">
        <v>4</v>
      </c>
      <c r="D32" s="130"/>
      <c r="E32" s="138">
        <v>6.977</v>
      </c>
      <c r="F32" s="130">
        <v>4</v>
      </c>
      <c r="G32" s="134"/>
      <c r="H32" s="138">
        <v>7.262</v>
      </c>
      <c r="I32" s="130">
        <v>4</v>
      </c>
      <c r="J32" s="173"/>
      <c r="K32" s="179">
        <v>7.73</v>
      </c>
      <c r="L32" s="130">
        <v>4</v>
      </c>
      <c r="M32" s="173"/>
      <c r="N32" s="179">
        <v>7.97</v>
      </c>
    </row>
    <row r="33" spans="1:14" ht="16.5" thickBot="1">
      <c r="A33" s="182"/>
      <c r="B33" s="95"/>
      <c r="C33" s="126"/>
      <c r="D33" s="95"/>
      <c r="E33" s="95"/>
      <c r="F33" s="95"/>
      <c r="G33" s="95"/>
      <c r="H33" s="95"/>
      <c r="I33" s="183"/>
      <c r="J33" s="183"/>
      <c r="K33" s="183"/>
      <c r="L33" s="183"/>
      <c r="M33" s="183"/>
      <c r="N33" s="183"/>
    </row>
  </sheetData>
  <mergeCells count="7">
    <mergeCell ref="J9:K9"/>
    <mergeCell ref="I11:K11"/>
    <mergeCell ref="L11:N11"/>
    <mergeCell ref="A1:N1"/>
    <mergeCell ref="A2:N2"/>
    <mergeCell ref="A3:N3"/>
    <mergeCell ref="A4:N4"/>
  </mergeCells>
  <printOptions/>
  <pageMargins left="0.75" right="0.75" top="1" bottom="1" header="0.5" footer="0.5"/>
  <pageSetup fitToHeight="1" fitToWidth="1" horizontalDpi="600" verticalDpi="600" orientation="landscape" scale="54" r:id="rId1"/>
  <headerFooter alignWithMargins="0">
    <oddFooter>&amp;CP-1 Shopping List - Item Number 19
Page 7 of 11
&amp;RP5 - Project Cost Analysis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Defense Logistics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deckerd</cp:lastModifiedBy>
  <cp:lastPrinted>2005-02-16T15:57:26Z</cp:lastPrinted>
  <dcterms:created xsi:type="dcterms:W3CDTF">2000-05-12T17:57:05Z</dcterms:created>
  <dcterms:modified xsi:type="dcterms:W3CDTF">2005-03-08T20:35:52Z</dcterms:modified>
  <cp:category/>
  <cp:version/>
  <cp:contentType/>
  <cp:contentStatus/>
</cp:coreProperties>
</file>